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8595" windowHeight="2145"/>
  </bookViews>
  <sheets>
    <sheet name="Доходы" sheetId="1" r:id="rId1"/>
    <sheet name="Расходы" sheetId="2" r:id="rId2"/>
  </sheets>
  <calcPr calcId="125725"/>
</workbook>
</file>

<file path=xl/calcChain.xml><?xml version="1.0" encoding="utf-8"?>
<calcChain xmlns="http://schemas.openxmlformats.org/spreadsheetml/2006/main">
  <c r="K66" i="1"/>
  <c r="K119"/>
  <c r="K118"/>
  <c r="K117"/>
  <c r="K116"/>
  <c r="K115"/>
  <c r="K114"/>
  <c r="K113"/>
  <c r="K112"/>
  <c r="K111"/>
  <c r="K110"/>
  <c r="K109"/>
  <c r="K108"/>
  <c r="K107"/>
  <c r="K106"/>
  <c r="K105"/>
  <c r="K99"/>
  <c r="K98"/>
  <c r="K97"/>
  <c r="K96"/>
  <c r="K95"/>
  <c r="K94"/>
  <c r="K93"/>
  <c r="K92"/>
  <c r="K91"/>
  <c r="K90"/>
  <c r="K89"/>
  <c r="K88"/>
  <c r="K87"/>
  <c r="K86"/>
  <c r="K85"/>
  <c r="K80"/>
  <c r="K79"/>
  <c r="K78"/>
  <c r="K77"/>
  <c r="K76"/>
  <c r="K75"/>
  <c r="K74"/>
  <c r="K73"/>
  <c r="K72"/>
  <c r="K71"/>
  <c r="K70"/>
  <c r="K69"/>
  <c r="K68"/>
  <c r="K67"/>
  <c r="M20" i="2"/>
  <c r="M19"/>
  <c r="M18"/>
  <c r="M17"/>
  <c r="M16"/>
  <c r="M15"/>
  <c r="M14"/>
  <c r="M13"/>
  <c r="M12"/>
  <c r="M11"/>
  <c r="M10"/>
  <c r="M9"/>
  <c r="M8"/>
  <c r="M7"/>
  <c r="M6"/>
  <c r="L61" i="1"/>
  <c r="L60"/>
  <c r="L59"/>
  <c r="L58"/>
  <c r="L57"/>
  <c r="L56"/>
  <c r="L55"/>
  <c r="L54"/>
  <c r="L53"/>
  <c r="L52"/>
  <c r="L51"/>
  <c r="L50"/>
  <c r="L49"/>
  <c r="L48"/>
  <c r="L47"/>
  <c r="L41" l="1"/>
  <c r="L40"/>
  <c r="L39"/>
  <c r="L38"/>
  <c r="L37"/>
  <c r="L36"/>
  <c r="L35"/>
  <c r="L34"/>
  <c r="L33"/>
  <c r="L32"/>
  <c r="L31"/>
  <c r="L30"/>
  <c r="L29"/>
  <c r="L28"/>
  <c r="L27"/>
  <c r="L21"/>
  <c r="L20"/>
  <c r="L19"/>
  <c r="L18"/>
  <c r="L17"/>
  <c r="L16"/>
  <c r="L15"/>
  <c r="L14"/>
  <c r="L13"/>
  <c r="L12"/>
  <c r="L11"/>
  <c r="L10"/>
  <c r="L9"/>
  <c r="L8"/>
  <c r="L7"/>
  <c r="I105"/>
  <c r="I66"/>
  <c r="K7" i="2"/>
  <c r="K8"/>
  <c r="K9"/>
  <c r="K10"/>
  <c r="K11"/>
  <c r="K12"/>
  <c r="K13"/>
  <c r="K14"/>
  <c r="K15"/>
  <c r="K16"/>
  <c r="K17"/>
  <c r="K18"/>
  <c r="K19"/>
  <c r="K20"/>
  <c r="K6"/>
  <c r="I20"/>
  <c r="G20"/>
  <c r="E20"/>
  <c r="I19"/>
  <c r="G19"/>
  <c r="E19"/>
  <c r="I18"/>
  <c r="G18"/>
  <c r="E18"/>
  <c r="I17"/>
  <c r="G17"/>
  <c r="E17"/>
  <c r="I16"/>
  <c r="G16"/>
  <c r="E16"/>
  <c r="I15"/>
  <c r="G15"/>
  <c r="E15"/>
  <c r="I14"/>
  <c r="G14"/>
  <c r="E14"/>
  <c r="I13"/>
  <c r="G13"/>
  <c r="E13"/>
  <c r="I12"/>
  <c r="G12"/>
  <c r="E12"/>
  <c r="I11"/>
  <c r="G11"/>
  <c r="E11"/>
  <c r="I10"/>
  <c r="G10"/>
  <c r="E10"/>
  <c r="I9"/>
  <c r="G9"/>
  <c r="E9"/>
  <c r="I8"/>
  <c r="G8"/>
  <c r="E8"/>
  <c r="I7"/>
  <c r="G7"/>
  <c r="E7"/>
  <c r="I6"/>
  <c r="G6"/>
  <c r="E6"/>
  <c r="J48" i="1"/>
  <c r="J49"/>
  <c r="J50"/>
  <c r="J51"/>
  <c r="J52"/>
  <c r="J53"/>
  <c r="J54"/>
  <c r="J55"/>
  <c r="J56"/>
  <c r="J57"/>
  <c r="J58"/>
  <c r="J59"/>
  <c r="J60"/>
  <c r="J61"/>
  <c r="J47"/>
  <c r="H61"/>
  <c r="F61"/>
  <c r="D61"/>
  <c r="H60"/>
  <c r="F60"/>
  <c r="D60"/>
  <c r="H59"/>
  <c r="F59"/>
  <c r="D59"/>
  <c r="H58"/>
  <c r="F58"/>
  <c r="D58"/>
  <c r="H57"/>
  <c r="F57"/>
  <c r="D57"/>
  <c r="H56"/>
  <c r="F56"/>
  <c r="D56"/>
  <c r="H55"/>
  <c r="F55"/>
  <c r="D55"/>
  <c r="H54"/>
  <c r="F54"/>
  <c r="D54"/>
  <c r="H53"/>
  <c r="F53"/>
  <c r="D53"/>
  <c r="H52"/>
  <c r="F52"/>
  <c r="D52"/>
  <c r="H51"/>
  <c r="F51"/>
  <c r="D51"/>
  <c r="H50"/>
  <c r="F50"/>
  <c r="D50"/>
  <c r="H49"/>
  <c r="F49"/>
  <c r="D49"/>
  <c r="H48"/>
  <c r="F48"/>
  <c r="D48"/>
  <c r="H47"/>
  <c r="F47"/>
  <c r="D47"/>
  <c r="J28"/>
  <c r="J29"/>
  <c r="J30"/>
  <c r="J31"/>
  <c r="J32"/>
  <c r="J33"/>
  <c r="J34"/>
  <c r="J35"/>
  <c r="J36"/>
  <c r="J37"/>
  <c r="J38"/>
  <c r="J39"/>
  <c r="J40"/>
  <c r="J41"/>
  <c r="J27"/>
  <c r="H41"/>
  <c r="F41"/>
  <c r="D41"/>
  <c r="H40"/>
  <c r="F40"/>
  <c r="D40"/>
  <c r="H39"/>
  <c r="F39"/>
  <c r="D39"/>
  <c r="H38"/>
  <c r="F38"/>
  <c r="D38"/>
  <c r="H37"/>
  <c r="F37"/>
  <c r="D37"/>
  <c r="H36"/>
  <c r="F36"/>
  <c r="D36"/>
  <c r="H35"/>
  <c r="F35"/>
  <c r="D35"/>
  <c r="H34"/>
  <c r="F34"/>
  <c r="D34"/>
  <c r="H33"/>
  <c r="F33"/>
  <c r="D33"/>
  <c r="H32"/>
  <c r="F32"/>
  <c r="D32"/>
  <c r="H31"/>
  <c r="F31"/>
  <c r="D31"/>
  <c r="H30"/>
  <c r="F30"/>
  <c r="D30"/>
  <c r="H29"/>
  <c r="F29"/>
  <c r="D29"/>
  <c r="H28"/>
  <c r="F28"/>
  <c r="D28"/>
  <c r="H27"/>
  <c r="F27"/>
  <c r="D27"/>
  <c r="J8"/>
  <c r="J9"/>
  <c r="J10"/>
  <c r="J11"/>
  <c r="J12"/>
  <c r="J13"/>
  <c r="J14"/>
  <c r="J15"/>
  <c r="J16"/>
  <c r="J17"/>
  <c r="J18"/>
  <c r="J19"/>
  <c r="J20"/>
  <c r="J21"/>
  <c r="J7"/>
  <c r="H21"/>
  <c r="F21"/>
  <c r="D21"/>
  <c r="H20"/>
  <c r="F20"/>
  <c r="D20"/>
  <c r="H19"/>
  <c r="F19"/>
  <c r="D19"/>
  <c r="H18"/>
  <c r="F18"/>
  <c r="D18"/>
  <c r="H17"/>
  <c r="F17"/>
  <c r="D17"/>
  <c r="H16"/>
  <c r="F16"/>
  <c r="D16"/>
  <c r="H15"/>
  <c r="F15"/>
  <c r="D15"/>
  <c r="H14"/>
  <c r="F14"/>
  <c r="D14"/>
  <c r="H13"/>
  <c r="F13"/>
  <c r="D13"/>
  <c r="H12"/>
  <c r="F12"/>
  <c r="D12"/>
  <c r="H11"/>
  <c r="F11"/>
  <c r="D11"/>
  <c r="H10"/>
  <c r="F10"/>
  <c r="D10"/>
  <c r="H9"/>
  <c r="F9"/>
  <c r="D9"/>
  <c r="H8"/>
  <c r="F8"/>
  <c r="D8"/>
  <c r="H7"/>
  <c r="F7"/>
  <c r="D7"/>
  <c r="B66"/>
  <c r="B67"/>
  <c r="B68"/>
  <c r="B69"/>
  <c r="B70"/>
  <c r="B71"/>
  <c r="B72"/>
  <c r="B73"/>
  <c r="B74"/>
  <c r="B75"/>
  <c r="B76"/>
  <c r="B77"/>
  <c r="B78"/>
  <c r="B79"/>
  <c r="B80"/>
  <c r="C66"/>
  <c r="C67"/>
  <c r="C68"/>
  <c r="C69"/>
  <c r="C70"/>
  <c r="C71"/>
  <c r="C72"/>
  <c r="C73"/>
  <c r="C74"/>
  <c r="C75"/>
  <c r="C76"/>
  <c r="C77"/>
  <c r="C78"/>
  <c r="C79"/>
  <c r="C80"/>
  <c r="E66"/>
  <c r="E67"/>
  <c r="E68"/>
  <c r="E69"/>
  <c r="E70"/>
  <c r="E71"/>
  <c r="E72"/>
  <c r="E73"/>
  <c r="E74"/>
  <c r="E75"/>
  <c r="E76"/>
  <c r="E77"/>
  <c r="E78"/>
  <c r="E79"/>
  <c r="E80"/>
  <c r="I119"/>
  <c r="I118"/>
  <c r="I117"/>
  <c r="I116"/>
  <c r="I115"/>
  <c r="I114"/>
  <c r="I113"/>
  <c r="I112"/>
  <c r="I111"/>
  <c r="I110"/>
  <c r="I109"/>
  <c r="I108"/>
  <c r="I107"/>
  <c r="I106"/>
  <c r="G119"/>
  <c r="G118"/>
  <c r="G117"/>
  <c r="G116"/>
  <c r="G115"/>
  <c r="G114"/>
  <c r="G113"/>
  <c r="G112"/>
  <c r="G111"/>
  <c r="G110"/>
  <c r="G109"/>
  <c r="G108"/>
  <c r="G107"/>
  <c r="G106"/>
  <c r="G105"/>
  <c r="E119"/>
  <c r="E118"/>
  <c r="E117"/>
  <c r="E116"/>
  <c r="E115"/>
  <c r="E114"/>
  <c r="E113"/>
  <c r="E112"/>
  <c r="E111"/>
  <c r="E110"/>
  <c r="E109"/>
  <c r="E108"/>
  <c r="E107"/>
  <c r="E106"/>
  <c r="E105"/>
  <c r="C119"/>
  <c r="C118"/>
  <c r="C117"/>
  <c r="C116"/>
  <c r="C115"/>
  <c r="C114"/>
  <c r="C113"/>
  <c r="C112"/>
  <c r="C111"/>
  <c r="C110"/>
  <c r="C109"/>
  <c r="C108"/>
  <c r="C107"/>
  <c r="C106"/>
  <c r="C105"/>
  <c r="B119"/>
  <c r="B118"/>
  <c r="B117"/>
  <c r="B116"/>
  <c r="B115"/>
  <c r="B114"/>
  <c r="B113"/>
  <c r="B112"/>
  <c r="B111"/>
  <c r="B110"/>
  <c r="B109"/>
  <c r="B108"/>
  <c r="B107"/>
  <c r="B106"/>
  <c r="B105"/>
  <c r="I99"/>
  <c r="I98"/>
  <c r="I97"/>
  <c r="I96"/>
  <c r="I95"/>
  <c r="I94"/>
  <c r="I93"/>
  <c r="I92"/>
  <c r="I91"/>
  <c r="I90"/>
  <c r="I89"/>
  <c r="I88"/>
  <c r="I87"/>
  <c r="I86"/>
  <c r="I85"/>
  <c r="G99"/>
  <c r="G98"/>
  <c r="G97"/>
  <c r="G96"/>
  <c r="G95"/>
  <c r="G94"/>
  <c r="G93"/>
  <c r="G92"/>
  <c r="G91"/>
  <c r="G90"/>
  <c r="G89"/>
  <c r="G88"/>
  <c r="G87"/>
  <c r="G86"/>
  <c r="G85"/>
  <c r="E99"/>
  <c r="E98"/>
  <c r="E97"/>
  <c r="E96"/>
  <c r="E95"/>
  <c r="E94"/>
  <c r="E93"/>
  <c r="E92"/>
  <c r="E91"/>
  <c r="E90"/>
  <c r="E89"/>
  <c r="E88"/>
  <c r="E87"/>
  <c r="E86"/>
  <c r="E85"/>
  <c r="C99"/>
  <c r="C98"/>
  <c r="C97"/>
  <c r="C96"/>
  <c r="C95"/>
  <c r="C94"/>
  <c r="C93"/>
  <c r="C92"/>
  <c r="C91"/>
  <c r="C90"/>
  <c r="C89"/>
  <c r="C88"/>
  <c r="C87"/>
  <c r="C86"/>
  <c r="C85"/>
  <c r="B99"/>
  <c r="B98"/>
  <c r="B97"/>
  <c r="B96"/>
  <c r="B95"/>
  <c r="B94"/>
  <c r="B93"/>
  <c r="B92"/>
  <c r="B91"/>
  <c r="B90"/>
  <c r="B89"/>
  <c r="B88"/>
  <c r="B87"/>
  <c r="B86"/>
  <c r="B85"/>
  <c r="I80"/>
  <c r="I79"/>
  <c r="I78"/>
  <c r="I77"/>
  <c r="I76"/>
  <c r="I75"/>
  <c r="I74"/>
  <c r="I73"/>
  <c r="I72"/>
  <c r="I71"/>
  <c r="I70"/>
  <c r="I69"/>
  <c r="I68"/>
  <c r="I67"/>
  <c r="G80"/>
  <c r="G79"/>
  <c r="G78"/>
  <c r="G77"/>
  <c r="G76"/>
  <c r="G75"/>
  <c r="G74"/>
  <c r="G73"/>
  <c r="G72"/>
  <c r="G71"/>
  <c r="G70"/>
  <c r="G69"/>
  <c r="G68"/>
  <c r="G67"/>
  <c r="G66"/>
</calcChain>
</file>

<file path=xl/sharedStrings.xml><?xml version="1.0" encoding="utf-8"?>
<sst xmlns="http://schemas.openxmlformats.org/spreadsheetml/2006/main" count="433" uniqueCount="39">
  <si>
    <t>Доходы консолидированного бюджета, всего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</si>
  <si>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</si>
  <si>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</si>
  <si>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</si>
  <si>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</si>
  <si>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 xml:space="preserve">Республика Татарстан 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</si>
  <si>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</si>
  <si>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</si>
  <si>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</si>
  <si>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</si>
  <si>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</si>
  <si>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</si>
  <si>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</si>
  <si>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</si>
  <si>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</si>
  <si>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</si>
  <si>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Наименование субъекта Российской Федерации</t>
  </si>
  <si>
    <t>Млн. рублей</t>
  </si>
  <si>
    <t>Налоговые и неналоговые доходы</t>
  </si>
  <si>
    <t>Безвозмездные поступления от других бюджетов бюджетной системы</t>
  </si>
  <si>
    <t>Дефицит(-)/профицит(+) консолидированного бюджета</t>
  </si>
  <si>
    <t>Уровень самообеспеченности консолидированного бюдежта</t>
  </si>
  <si>
    <t>Доля федеральной помощи в расходах консолидированного бюджета</t>
  </si>
  <si>
    <t>Расходы консолидированного бюджета, всего</t>
  </si>
  <si>
    <t>-</t>
  </si>
  <si>
    <t>%</t>
  </si>
  <si>
    <t>2015г.</t>
  </si>
  <si>
    <t>2016г.</t>
  </si>
  <si>
    <t>2017г.</t>
  </si>
  <si>
    <t>Темп роста, 2017/2016 %</t>
  </si>
  <si>
    <t>2018г.</t>
  </si>
  <si>
    <t>Темп роста, 2018/2017 %</t>
  </si>
  <si>
    <t>Темп роста, 2019/2018 %</t>
  </si>
  <si>
    <t>2019г.</t>
  </si>
  <si>
    <t>2020г.</t>
  </si>
  <si>
    <t>Темп роста, 2020/2019 %</t>
  </si>
  <si>
    <t>Темп роста, 2021/2020 %</t>
  </si>
  <si>
    <t>2021г.</t>
  </si>
  <si>
    <t xml:space="preserve">Основные показатели исполнения консолидированных бюджетов субъектов Приволжского федерального округа за 2017-2021 годы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</si>
</sst>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%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0"/>
      <color rgb="FF000000"/>
      <name val="Arial"/>
      <family val="2"/>
    </font>
    <font>
      <b/>
      <sz val="14"/>
      <name val="Times New Roman"/>
      <family val="1"/>
      <charset val="204"/>
    </font>
    <font>
      <sz val="8.5"/>
      <color rgb="FF000000"/>
      <name val="Arial"/>
      <family val="2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10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22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3" borderId="1" applyNumberFormat="0" applyAlignment="0" applyProtection="0"/>
    <xf numFmtId="0" fontId="7" fillId="2" borderId="2" applyNumberFormat="0" applyAlignment="0" applyProtection="0"/>
    <xf numFmtId="0" fontId="8" fillId="2" borderId="1" applyNumberFormat="0" applyAlignment="0" applyProtection="0"/>
    <xf numFmtId="0" fontId="3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6" fillId="15" borderId="0" applyNumberFormat="0" applyBorder="0" applyAlignment="0" applyProtection="0"/>
    <xf numFmtId="0" fontId="17" fillId="0" borderId="0" applyNumberFormat="0" applyFill="0" applyBorder="0" applyAlignment="0" applyProtection="0"/>
    <xf numFmtId="0" fontId="3" fillId="4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16" borderId="0" applyNumberFormat="0" applyBorder="0" applyAlignment="0" applyProtection="0"/>
    <xf numFmtId="0" fontId="28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21" fillId="0" borderId="11" xfId="2" applyFont="1" applyBorder="1" applyAlignment="1">
      <alignment horizontal="center" vertical="center" wrapText="1"/>
    </xf>
    <xf numFmtId="164" fontId="21" fillId="0" borderId="11" xfId="2" applyNumberFormat="1" applyFont="1" applyBorder="1" applyAlignment="1">
      <alignment horizontal="center" vertical="center" wrapText="1"/>
    </xf>
    <xf numFmtId="3" fontId="21" fillId="0" borderId="10" xfId="2" applyNumberFormat="1" applyFont="1" applyBorder="1" applyAlignment="1">
      <alignment horizontal="left" vertical="center" wrapText="1"/>
    </xf>
    <xf numFmtId="165" fontId="21" fillId="0" borderId="10" xfId="2" applyNumberFormat="1" applyFont="1" applyBorder="1" applyAlignment="1">
      <alignment horizontal="center" vertical="top"/>
    </xf>
    <xf numFmtId="0" fontId="26" fillId="0" borderId="10" xfId="2" applyNumberFormat="1" applyFont="1" applyBorder="1" applyAlignment="1">
      <alignment horizontal="left" vertical="center" wrapText="1"/>
    </xf>
    <xf numFmtId="165" fontId="26" fillId="0" borderId="10" xfId="2" applyNumberFormat="1" applyFont="1" applyBorder="1" applyAlignment="1">
      <alignment horizontal="center" vertical="top"/>
    </xf>
    <xf numFmtId="166" fontId="21" fillId="0" borderId="10" xfId="1" applyNumberFormat="1" applyFont="1" applyBorder="1" applyAlignment="1">
      <alignment horizontal="center" vertical="center" wrapText="1"/>
    </xf>
    <xf numFmtId="166" fontId="26" fillId="0" borderId="10" xfId="1" applyNumberFormat="1" applyFont="1" applyBorder="1" applyAlignment="1">
      <alignment horizontal="center" vertical="center" wrapText="1"/>
    </xf>
    <xf numFmtId="0" fontId="26" fillId="0" borderId="0" xfId="2" applyNumberFormat="1" applyFont="1" applyBorder="1" applyAlignment="1">
      <alignment horizontal="left" vertical="center" wrapText="1"/>
    </xf>
    <xf numFmtId="166" fontId="26" fillId="0" borderId="0" xfId="1" applyNumberFormat="1" applyFont="1" applyBorder="1" applyAlignment="1">
      <alignment horizontal="center" vertical="center" wrapText="1"/>
    </xf>
    <xf numFmtId="0" fontId="26" fillId="0" borderId="11" xfId="2" applyNumberFormat="1" applyFont="1" applyBorder="1" applyAlignment="1">
      <alignment horizontal="left" vertical="center" wrapText="1"/>
    </xf>
    <xf numFmtId="0" fontId="0" fillId="0" borderId="0" xfId="0"/>
    <xf numFmtId="165" fontId="24" fillId="0" borderId="0" xfId="21" applyNumberFormat="1" applyFont="1" applyFill="1" applyBorder="1" applyAlignment="1" applyProtection="1">
      <alignment horizontal="right" vertical="center" wrapText="1"/>
    </xf>
    <xf numFmtId="0" fontId="23" fillId="0" borderId="0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5" fontId="21" fillId="0" borderId="10" xfId="2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6" fillId="0" borderId="10" xfId="2" applyNumberFormat="1" applyFont="1" applyBorder="1" applyAlignment="1">
      <alignment horizontal="center" vertical="center"/>
    </xf>
    <xf numFmtId="165" fontId="26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165" fontId="0" fillId="0" borderId="0" xfId="0" applyNumberFormat="1" applyAlignment="1">
      <alignment vertical="center"/>
    </xf>
    <xf numFmtId="0" fontId="23" fillId="0" borderId="0" xfId="2" applyFont="1" applyBorder="1" applyAlignment="1">
      <alignment horizontal="center" vertical="center" wrapText="1"/>
    </xf>
    <xf numFmtId="165" fontId="26" fillId="0" borderId="0" xfId="2" applyNumberFormat="1" applyFont="1" applyFill="1" applyBorder="1" applyAlignment="1">
      <alignment horizontal="center" vertical="top"/>
    </xf>
    <xf numFmtId="3" fontId="21" fillId="0" borderId="10" xfId="2" applyNumberFormat="1" applyFont="1" applyFill="1" applyBorder="1" applyAlignment="1">
      <alignment horizontal="left" vertical="center" wrapText="1"/>
    </xf>
    <xf numFmtId="165" fontId="21" fillId="0" borderId="10" xfId="2" applyNumberFormat="1" applyFont="1" applyFill="1" applyBorder="1" applyAlignment="1">
      <alignment horizontal="center" vertical="center"/>
    </xf>
    <xf numFmtId="166" fontId="21" fillId="0" borderId="10" xfId="1" applyNumberFormat="1" applyFont="1" applyFill="1" applyBorder="1" applyAlignment="1">
      <alignment horizontal="center" vertical="center" wrapText="1"/>
    </xf>
    <xf numFmtId="0" fontId="26" fillId="0" borderId="10" xfId="2" applyNumberFormat="1" applyFont="1" applyFill="1" applyBorder="1" applyAlignment="1">
      <alignment horizontal="left" vertical="center" wrapText="1"/>
    </xf>
    <xf numFmtId="165" fontId="26" fillId="0" borderId="10" xfId="2" applyNumberFormat="1" applyFont="1" applyFill="1" applyBorder="1" applyAlignment="1">
      <alignment horizontal="center" vertical="center"/>
    </xf>
    <xf numFmtId="166" fontId="26" fillId="0" borderId="10" xfId="1" applyNumberFormat="1" applyFont="1" applyFill="1" applyBorder="1" applyAlignment="1">
      <alignment horizontal="center" vertical="center" wrapText="1"/>
    </xf>
    <xf numFmtId="0" fontId="26" fillId="0" borderId="0" xfId="2" applyNumberFormat="1" applyFont="1" applyFill="1" applyBorder="1" applyAlignment="1">
      <alignment horizontal="left" vertical="center" wrapText="1"/>
    </xf>
    <xf numFmtId="165" fontId="26" fillId="0" borderId="0" xfId="2" applyNumberFormat="1" applyFont="1" applyFill="1" applyBorder="1" applyAlignment="1">
      <alignment horizontal="center" vertical="center"/>
    </xf>
    <xf numFmtId="166" fontId="26" fillId="0" borderId="0" xfId="1" applyNumberFormat="1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right" vertical="center"/>
    </xf>
    <xf numFmtId="0" fontId="25" fillId="0" borderId="10" xfId="31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31" applyNumberFormat="1" applyFont="1" applyFill="1" applyBorder="1" applyAlignment="1" applyProtection="1">
      <alignment horizontal="center" vertical="center" wrapText="1"/>
      <protection locked="0"/>
    </xf>
    <xf numFmtId="0" fontId="25" fillId="0" borderId="12" xfId="3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>
      <alignment horizontal="right" vertical="center"/>
    </xf>
    <xf numFmtId="0" fontId="23" fillId="0" borderId="0" xfId="2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/>
    </xf>
    <xf numFmtId="4" fontId="21" fillId="0" borderId="10" xfId="2" applyNumberFormat="1" applyFont="1" applyBorder="1" applyAlignment="1">
      <alignment horizontal="center" vertical="top"/>
    </xf>
    <xf numFmtId="4" fontId="26" fillId="0" borderId="10" xfId="2" applyNumberFormat="1" applyFont="1" applyBorder="1" applyAlignment="1">
      <alignment horizontal="center" vertical="top"/>
    </xf>
    <xf numFmtId="0" fontId="29" fillId="0" borderId="0" xfId="0" applyFont="1" applyBorder="1" applyAlignment="1">
      <alignment wrapText="1"/>
    </xf>
  </cellXfs>
  <cellStyles count="47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Normal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Денежный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6"/>
    <cellStyle name="Обычный 2" xfId="2"/>
    <cellStyle name="Плохой 2" xfId="40"/>
    <cellStyle name="Пояснение 2" xfId="41"/>
    <cellStyle name="Примечание 2" xfId="42"/>
    <cellStyle name="Процентный" xfId="1" builtinId="5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/>
          <a:lstStyle/>
          <a:p>
            <a:pPr>
              <a:defRPr/>
            </a:pPr>
            <a:r>
              <a:rPr lang="ru-RU"/>
              <a:t>Налоговые и неналоговые доходы</a:t>
            </a:r>
          </a:p>
          <a:p>
            <a:pPr>
              <a:defRPr/>
            </a:pPr>
            <a:r>
              <a:rPr lang="ru-RU"/>
              <a:t>(млн. рублей)</a:t>
            </a:r>
          </a:p>
          <a:p>
            <a:pPr>
              <a:defRPr/>
            </a:pPr>
            <a:endParaRPr lang="ru-RU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Доходы!$B$6</c:f>
              <c:strCache>
                <c:ptCount val="1"/>
                <c:pt idx="0">
                  <c:v>2016г.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Доходы!$B$28:$B$41</c:f>
            </c:numRef>
          </c:val>
        </c:ser>
        <c:ser>
          <c:idx val="1"/>
          <c:order val="1"/>
          <c:tx>
            <c:strRef>
              <c:f>Доходы!$C$6</c:f>
              <c:strCache>
                <c:ptCount val="1"/>
                <c:pt idx="0">
                  <c:v>2017г.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Доходы!$C$28:$C$41</c:f>
              <c:numCache>
                <c:formatCode>#,##0.0</c:formatCode>
                <c:ptCount val="14"/>
                <c:pt idx="0">
                  <c:v>165357.09691729001</c:v>
                </c:pt>
                <c:pt idx="1">
                  <c:v>20468.64937196</c:v>
                </c:pt>
                <c:pt idx="2">
                  <c:v>27216.182118200002</c:v>
                </c:pt>
                <c:pt idx="3">
                  <c:v>258016.27829435997</c:v>
                </c:pt>
                <c:pt idx="4">
                  <c:v>63123.507015750001</c:v>
                </c:pt>
                <c:pt idx="5">
                  <c:v>34500.188978819999</c:v>
                </c:pt>
                <c:pt idx="6">
                  <c:v>126604.10849415</c:v>
                </c:pt>
                <c:pt idx="7">
                  <c:v>40402.299172949999</c:v>
                </c:pt>
                <c:pt idx="8">
                  <c:v>151844.95445179997</c:v>
                </c:pt>
                <c:pt idx="9">
                  <c:v>75642.138270270007</c:v>
                </c:pt>
                <c:pt idx="10">
                  <c:v>40963.164979790003</c:v>
                </c:pt>
                <c:pt idx="11">
                  <c:v>158946.40330611001</c:v>
                </c:pt>
                <c:pt idx="12">
                  <c:v>76609.147816649987</c:v>
                </c:pt>
                <c:pt idx="13">
                  <c:v>47244.368748499997</c:v>
                </c:pt>
              </c:numCache>
            </c:numRef>
          </c:val>
        </c:ser>
        <c:ser>
          <c:idx val="2"/>
          <c:order val="2"/>
          <c:tx>
            <c:strRef>
              <c:f>Доходы!$E$6</c:f>
              <c:strCache>
                <c:ptCount val="1"/>
                <c:pt idx="0">
                  <c:v>2018г.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Доходы!$E$28:$E$41</c:f>
              <c:numCache>
                <c:formatCode>#,##0.0</c:formatCode>
                <c:ptCount val="14"/>
                <c:pt idx="0">
                  <c:v>199632.70329580997</c:v>
                </c:pt>
                <c:pt idx="1">
                  <c:v>19758.4231774</c:v>
                </c:pt>
                <c:pt idx="2">
                  <c:v>28742.79705334</c:v>
                </c:pt>
                <c:pt idx="3">
                  <c:v>281304.39409488998</c:v>
                </c:pt>
                <c:pt idx="4">
                  <c:v>67136.548858910013</c:v>
                </c:pt>
                <c:pt idx="5">
                  <c:v>37876.871147129998</c:v>
                </c:pt>
                <c:pt idx="6">
                  <c:v>139755.37639056001</c:v>
                </c:pt>
                <c:pt idx="7">
                  <c:v>43223.877326480004</c:v>
                </c:pt>
                <c:pt idx="8">
                  <c:v>169253.47859145</c:v>
                </c:pt>
                <c:pt idx="9">
                  <c:v>91075.441477029992</c:v>
                </c:pt>
                <c:pt idx="10">
                  <c:v>43376.926861949993</c:v>
                </c:pt>
                <c:pt idx="11">
                  <c:v>179766.60109120997</c:v>
                </c:pt>
                <c:pt idx="12">
                  <c:v>84413.476592949999</c:v>
                </c:pt>
                <c:pt idx="13">
                  <c:v>53177.440598330002</c:v>
                </c:pt>
              </c:numCache>
            </c:numRef>
          </c:val>
        </c:ser>
        <c:ser>
          <c:idx val="3"/>
          <c:order val="3"/>
          <c:tx>
            <c:strRef>
              <c:f>Доходы!$G$6</c:f>
              <c:strCache>
                <c:ptCount val="1"/>
                <c:pt idx="0">
                  <c:v>2019г.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Доходы!$G$28:$G$41</c:f>
              <c:numCache>
                <c:formatCode>#,##0.0</c:formatCode>
                <c:ptCount val="14"/>
                <c:pt idx="0">
                  <c:v>187833.31947704003</c:v>
                </c:pt>
                <c:pt idx="1">
                  <c:v>21553.299454880002</c:v>
                </c:pt>
                <c:pt idx="2">
                  <c:v>29377.42952632</c:v>
                </c:pt>
                <c:pt idx="3">
                  <c:v>299032.50603792001</c:v>
                </c:pt>
                <c:pt idx="4">
                  <c:v>71138.922790249999</c:v>
                </c:pt>
                <c:pt idx="5">
                  <c:v>39217.309423430001</c:v>
                </c:pt>
                <c:pt idx="6">
                  <c:v>157402.01097164003</c:v>
                </c:pt>
                <c:pt idx="7">
                  <c:v>46174.573703629998</c:v>
                </c:pt>
                <c:pt idx="8">
                  <c:v>182095.75869128</c:v>
                </c:pt>
                <c:pt idx="9">
                  <c:v>93195.976421269996</c:v>
                </c:pt>
                <c:pt idx="10">
                  <c:v>44250.558713109996</c:v>
                </c:pt>
                <c:pt idx="11">
                  <c:v>186281.11407479999</c:v>
                </c:pt>
                <c:pt idx="12">
                  <c:v>86039.67756117</c:v>
                </c:pt>
                <c:pt idx="13">
                  <c:v>55214.011839630002</c:v>
                </c:pt>
              </c:numCache>
            </c:numRef>
          </c:val>
        </c:ser>
        <c:ser>
          <c:idx val="4"/>
          <c:order val="4"/>
          <c:tx>
            <c:strRef>
              <c:f>Доходы!$I$6</c:f>
              <c:strCache>
                <c:ptCount val="1"/>
                <c:pt idx="0">
                  <c:v>2020г.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Доходы!$I$28:$I$41</c:f>
              <c:numCache>
                <c:formatCode>#,##0.0</c:formatCode>
                <c:ptCount val="14"/>
                <c:pt idx="0">
                  <c:v>164887.68784512999</c:v>
                </c:pt>
                <c:pt idx="1">
                  <c:v>21875.294212139997</c:v>
                </c:pt>
                <c:pt idx="2">
                  <c:v>30680.290615869999</c:v>
                </c:pt>
                <c:pt idx="3">
                  <c:v>255771.24150367</c:v>
                </c:pt>
                <c:pt idx="4">
                  <c:v>61908.112077960002</c:v>
                </c:pt>
                <c:pt idx="5">
                  <c:v>39398.674533680001</c:v>
                </c:pt>
                <c:pt idx="6">
                  <c:v>135683.64422146999</c:v>
                </c:pt>
                <c:pt idx="7">
                  <c:v>45588.855744709996</c:v>
                </c:pt>
                <c:pt idx="8">
                  <c:v>182579.17424709999</c:v>
                </c:pt>
                <c:pt idx="9">
                  <c:v>84802.096330839995</c:v>
                </c:pt>
                <c:pt idx="10">
                  <c:v>46573.583493150007</c:v>
                </c:pt>
                <c:pt idx="11">
                  <c:v>182338.75985772</c:v>
                </c:pt>
                <c:pt idx="12">
                  <c:v>85924.762525390004</c:v>
                </c:pt>
                <c:pt idx="13">
                  <c:v>56087.528326420004</c:v>
                </c:pt>
              </c:numCache>
            </c:numRef>
          </c:val>
        </c:ser>
        <c:ser>
          <c:idx val="5"/>
          <c:order val="5"/>
          <c:tx>
            <c:strRef>
              <c:f>Доходы!$K$26</c:f>
              <c:strCache>
                <c:ptCount val="1"/>
                <c:pt idx="0">
                  <c:v>2021г.</c:v>
                </c:pt>
              </c:strCache>
            </c:strRef>
          </c:tx>
          <c:val>
            <c:numRef>
              <c:f>Доходы!$K$28:$K$41</c:f>
              <c:numCache>
                <c:formatCode>#,##0.0</c:formatCode>
                <c:ptCount val="14"/>
                <c:pt idx="0">
                  <c:v>202225.10253707998</c:v>
                </c:pt>
                <c:pt idx="1">
                  <c:v>27676.035509000001</c:v>
                </c:pt>
                <c:pt idx="2">
                  <c:v>36122.888389840002</c:v>
                </c:pt>
                <c:pt idx="3">
                  <c:v>336089.37528287002</c:v>
                </c:pt>
                <c:pt idx="4">
                  <c:v>80909.530216279993</c:v>
                </c:pt>
                <c:pt idx="5">
                  <c:v>46050.001216110002</c:v>
                </c:pt>
                <c:pt idx="6">
                  <c:v>198751.37413269002</c:v>
                </c:pt>
                <c:pt idx="7">
                  <c:v>59690.426682959995</c:v>
                </c:pt>
                <c:pt idx="8">
                  <c:v>221686.05721015</c:v>
                </c:pt>
                <c:pt idx="9">
                  <c:v>119234.03585358</c:v>
                </c:pt>
                <c:pt idx="10">
                  <c:v>55971.236328730003</c:v>
                </c:pt>
                <c:pt idx="11">
                  <c:v>237012.34838804</c:v>
                </c:pt>
                <c:pt idx="12">
                  <c:v>109352.49359725</c:v>
                </c:pt>
                <c:pt idx="13">
                  <c:v>63351.155134129993</c:v>
                </c:pt>
              </c:numCache>
            </c:numRef>
          </c:val>
        </c:ser>
        <c:axId val="59258368"/>
        <c:axId val="59273216"/>
      </c:barChart>
      <c:catAx>
        <c:axId val="59258368"/>
        <c:scaling>
          <c:orientation val="minMax"/>
        </c:scaling>
        <c:axPos val="b"/>
        <c:majorTickMark val="none"/>
        <c:tickLblPos val="nextTo"/>
        <c:crossAx val="59273216"/>
        <c:crosses val="autoZero"/>
        <c:auto val="1"/>
        <c:lblAlgn val="ctr"/>
        <c:lblOffset val="100"/>
      </c:catAx>
      <c:valAx>
        <c:axId val="59273216"/>
        <c:scaling>
          <c:orientation val="minMax"/>
        </c:scaling>
        <c:axPos val="l"/>
        <c:majorGridlines/>
        <c:numFmt formatCode="#,##0.0" sourceLinked="1"/>
        <c:majorTickMark val="none"/>
        <c:tickLblPos val="nextTo"/>
        <c:crossAx val="59258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751721555254651"/>
          <c:y val="0.29203152444927089"/>
          <c:w val="6.4749072512170408E-2"/>
          <c:h val="0.25658704471896793"/>
        </c:manualLayout>
      </c:layout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7"/>
  <c:chart>
    <c:title>
      <c:tx>
        <c:rich>
          <a:bodyPr/>
          <a:lstStyle/>
          <a:p>
            <a:pPr>
              <a:defRPr/>
            </a:pPr>
            <a:r>
              <a:rPr lang="ru-RU"/>
              <a:t>Безвозмездные поступления от других бюджетов бюджетной системы</a:t>
            </a:r>
            <a:r>
              <a:rPr lang="en-US"/>
              <a:t> </a:t>
            </a:r>
            <a:endParaRPr lang="ru-RU"/>
          </a:p>
          <a:p>
            <a:pPr>
              <a:defRPr/>
            </a:pPr>
            <a:r>
              <a:rPr lang="ru-RU"/>
              <a:t>(млн. рублей)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Доходы!$B$6</c:f>
              <c:strCache>
                <c:ptCount val="1"/>
                <c:pt idx="0">
                  <c:v>2016г.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Доходы!$B$48:$B$61</c:f>
            </c:numRef>
          </c:val>
        </c:ser>
        <c:ser>
          <c:idx val="1"/>
          <c:order val="1"/>
          <c:tx>
            <c:strRef>
              <c:f>Доходы!$C$6</c:f>
              <c:strCache>
                <c:ptCount val="1"/>
                <c:pt idx="0">
                  <c:v>2017г.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Доходы!$C$48:$C$61</c:f>
              <c:numCache>
                <c:formatCode>#,##0.0</c:formatCode>
                <c:ptCount val="14"/>
                <c:pt idx="0">
                  <c:v>34877.360567889998</c:v>
                </c:pt>
                <c:pt idx="1">
                  <c:v>10103.00755973</c:v>
                </c:pt>
                <c:pt idx="2">
                  <c:v>11617.006394209999</c:v>
                </c:pt>
                <c:pt idx="3">
                  <c:v>26334.838967650001</c:v>
                </c:pt>
                <c:pt idx="4">
                  <c:v>15212.67566755</c:v>
                </c:pt>
                <c:pt idx="5">
                  <c:v>15935.859191959998</c:v>
                </c:pt>
                <c:pt idx="6">
                  <c:v>18213.466604990001</c:v>
                </c:pt>
                <c:pt idx="7">
                  <c:v>17565.504952679999</c:v>
                </c:pt>
                <c:pt idx="8">
                  <c:v>22925.202622159999</c:v>
                </c:pt>
                <c:pt idx="9">
                  <c:v>15763.92981016</c:v>
                </c:pt>
                <c:pt idx="10">
                  <c:v>15314.55673769</c:v>
                </c:pt>
                <c:pt idx="11">
                  <c:v>21830.653473360002</c:v>
                </c:pt>
                <c:pt idx="12">
                  <c:v>21142.238429779998</c:v>
                </c:pt>
                <c:pt idx="13">
                  <c:v>11200.178374249999</c:v>
                </c:pt>
              </c:numCache>
            </c:numRef>
          </c:val>
        </c:ser>
        <c:ser>
          <c:idx val="2"/>
          <c:order val="2"/>
          <c:tx>
            <c:strRef>
              <c:f>Доходы!$E$6</c:f>
              <c:strCache>
                <c:ptCount val="1"/>
                <c:pt idx="0">
                  <c:v>2018г.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Доходы!$E$48:$E$61</c:f>
              <c:numCache>
                <c:formatCode>#,##0.0</c:formatCode>
                <c:ptCount val="14"/>
                <c:pt idx="0">
                  <c:v>40052.293373439999</c:v>
                </c:pt>
                <c:pt idx="1">
                  <c:v>11159.605675209999</c:v>
                </c:pt>
                <c:pt idx="2">
                  <c:v>12450.907476889999</c:v>
                </c:pt>
                <c:pt idx="3">
                  <c:v>42439.939412719999</c:v>
                </c:pt>
                <c:pt idx="4">
                  <c:v>18290.63903409</c:v>
                </c:pt>
                <c:pt idx="5">
                  <c:v>19090.722691040002</c:v>
                </c:pt>
                <c:pt idx="6">
                  <c:v>16839.184474850001</c:v>
                </c:pt>
                <c:pt idx="7">
                  <c:v>20273.82685677</c:v>
                </c:pt>
                <c:pt idx="8">
                  <c:v>26074.57214823</c:v>
                </c:pt>
                <c:pt idx="9">
                  <c:v>17417.568551099997</c:v>
                </c:pt>
                <c:pt idx="10">
                  <c:v>21618.760392830001</c:v>
                </c:pt>
                <c:pt idx="11">
                  <c:v>18709.650883689999</c:v>
                </c:pt>
                <c:pt idx="12">
                  <c:v>26218.648219369999</c:v>
                </c:pt>
                <c:pt idx="13">
                  <c:v>12471.360604379999</c:v>
                </c:pt>
              </c:numCache>
            </c:numRef>
          </c:val>
        </c:ser>
        <c:ser>
          <c:idx val="3"/>
          <c:order val="3"/>
          <c:tx>
            <c:strRef>
              <c:f>Доходы!$G$6</c:f>
              <c:strCache>
                <c:ptCount val="1"/>
                <c:pt idx="0">
                  <c:v>2019г.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Доходы!$G$48:$G$61</c:f>
              <c:numCache>
                <c:formatCode>#,##0.0</c:formatCode>
                <c:ptCount val="14"/>
                <c:pt idx="0">
                  <c:v>50847.10375871</c:v>
                </c:pt>
                <c:pt idx="1">
                  <c:v>15104.6486929</c:v>
                </c:pt>
                <c:pt idx="2">
                  <c:v>16301.4804709</c:v>
                </c:pt>
                <c:pt idx="3">
                  <c:v>36908.785532009999</c:v>
                </c:pt>
                <c:pt idx="4">
                  <c:v>22798.7037466</c:v>
                </c:pt>
                <c:pt idx="5">
                  <c:v>25103.95799309</c:v>
                </c:pt>
                <c:pt idx="6">
                  <c:v>23721.928224400002</c:v>
                </c:pt>
                <c:pt idx="7">
                  <c:v>25418.293048750002</c:v>
                </c:pt>
                <c:pt idx="8">
                  <c:v>32444.521598490002</c:v>
                </c:pt>
                <c:pt idx="9">
                  <c:v>24899.197164509998</c:v>
                </c:pt>
                <c:pt idx="10">
                  <c:v>23056.068464189997</c:v>
                </c:pt>
                <c:pt idx="11">
                  <c:v>26115.469970409998</c:v>
                </c:pt>
                <c:pt idx="12">
                  <c:v>35133.30319911</c:v>
                </c:pt>
                <c:pt idx="13">
                  <c:v>14127.603669979999</c:v>
                </c:pt>
              </c:numCache>
            </c:numRef>
          </c:val>
        </c:ser>
        <c:ser>
          <c:idx val="4"/>
          <c:order val="4"/>
          <c:tx>
            <c:strRef>
              <c:f>Доходы!$I$6</c:f>
              <c:strCache>
                <c:ptCount val="1"/>
                <c:pt idx="0">
                  <c:v>2020г.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Доходы!$I$48:$I$61</c:f>
              <c:numCache>
                <c:formatCode>#,##0.0</c:formatCode>
                <c:ptCount val="14"/>
                <c:pt idx="0">
                  <c:v>96063.652465940002</c:v>
                </c:pt>
                <c:pt idx="1">
                  <c:v>24929.456201270001</c:v>
                </c:pt>
                <c:pt idx="2">
                  <c:v>25532.263427720001</c:v>
                </c:pt>
                <c:pt idx="3">
                  <c:v>81634.42428644</c:v>
                </c:pt>
                <c:pt idx="4">
                  <c:v>35071.061317539999</c:v>
                </c:pt>
                <c:pt idx="5">
                  <c:v>36769.831070169996</c:v>
                </c:pt>
                <c:pt idx="6">
                  <c:v>50640.535989529999</c:v>
                </c:pt>
                <c:pt idx="7">
                  <c:v>36137.255830249997</c:v>
                </c:pt>
                <c:pt idx="8">
                  <c:v>66492.513639280005</c:v>
                </c:pt>
                <c:pt idx="9">
                  <c:v>45188.03559788</c:v>
                </c:pt>
                <c:pt idx="10">
                  <c:v>34443.025518690003</c:v>
                </c:pt>
                <c:pt idx="11">
                  <c:v>63640.584812859997</c:v>
                </c:pt>
                <c:pt idx="12">
                  <c:v>59602.702089629995</c:v>
                </c:pt>
                <c:pt idx="13">
                  <c:v>24869.071862910001</c:v>
                </c:pt>
              </c:numCache>
            </c:numRef>
          </c:val>
        </c:ser>
        <c:ser>
          <c:idx val="5"/>
          <c:order val="5"/>
          <c:tx>
            <c:strRef>
              <c:f>Доходы!$K$46</c:f>
              <c:strCache>
                <c:ptCount val="1"/>
                <c:pt idx="0">
                  <c:v>2021г.</c:v>
                </c:pt>
              </c:strCache>
            </c:strRef>
          </c:tx>
          <c:val>
            <c:numRef>
              <c:f>Доходы!$K$48:$K$61</c:f>
              <c:numCache>
                <c:formatCode>#,##0.0</c:formatCode>
                <c:ptCount val="14"/>
                <c:pt idx="0">
                  <c:v>86494.847262210009</c:v>
                </c:pt>
                <c:pt idx="1">
                  <c:v>26371.387299590002</c:v>
                </c:pt>
                <c:pt idx="2">
                  <c:v>28717.567719070001</c:v>
                </c:pt>
                <c:pt idx="3">
                  <c:v>72757.731166229991</c:v>
                </c:pt>
                <c:pt idx="4">
                  <c:v>35697.937802230001</c:v>
                </c:pt>
                <c:pt idx="5">
                  <c:v>39008.19450112</c:v>
                </c:pt>
                <c:pt idx="6">
                  <c:v>46321.507781220003</c:v>
                </c:pt>
                <c:pt idx="7">
                  <c:v>37038.765559719999</c:v>
                </c:pt>
                <c:pt idx="8">
                  <c:v>62989.864180889999</c:v>
                </c:pt>
                <c:pt idx="9">
                  <c:v>40412.649505410001</c:v>
                </c:pt>
                <c:pt idx="10">
                  <c:v>32281.754633099998</c:v>
                </c:pt>
                <c:pt idx="11">
                  <c:v>65927.839019289997</c:v>
                </c:pt>
                <c:pt idx="12">
                  <c:v>56284.454178019994</c:v>
                </c:pt>
                <c:pt idx="13">
                  <c:v>28751.81834555</c:v>
                </c:pt>
              </c:numCache>
            </c:numRef>
          </c:val>
        </c:ser>
        <c:axId val="67022208"/>
        <c:axId val="67048576"/>
      </c:barChart>
      <c:catAx>
        <c:axId val="67022208"/>
        <c:scaling>
          <c:orientation val="minMax"/>
        </c:scaling>
        <c:axPos val="b"/>
        <c:majorTickMark val="none"/>
        <c:tickLblPos val="nextTo"/>
        <c:crossAx val="67048576"/>
        <c:crosses val="autoZero"/>
        <c:auto val="1"/>
        <c:lblAlgn val="ctr"/>
        <c:lblOffset val="100"/>
      </c:catAx>
      <c:valAx>
        <c:axId val="67048576"/>
        <c:scaling>
          <c:orientation val="minMax"/>
        </c:scaling>
        <c:axPos val="l"/>
        <c:majorGridlines/>
        <c:numFmt formatCode="#,##0.0" sourceLinked="1"/>
        <c:majorTickMark val="none"/>
        <c:tickLblPos val="nextTo"/>
        <c:crossAx val="67022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751721555254651"/>
          <c:y val="0.29203152444927089"/>
          <c:w val="6.4749072512170408E-2"/>
          <c:h val="0.25658704471896793"/>
        </c:manualLayout>
      </c:layout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7"/>
  <c:chart>
    <c:title>
      <c:tx>
        <c:rich>
          <a:bodyPr/>
          <a:lstStyle/>
          <a:p>
            <a:pPr>
              <a:defRPr/>
            </a:pPr>
            <a:r>
              <a:rPr lang="ru-RU"/>
              <a:t>Доля федеральной помощи в расходах консолидированного бюджета</a:t>
            </a:r>
          </a:p>
          <a:p>
            <a:pPr>
              <a:defRPr/>
            </a:pPr>
            <a:r>
              <a:rPr lang="ru-RU"/>
              <a:t>(</a:t>
            </a:r>
            <a:r>
              <a:rPr lang="en-US"/>
              <a:t>%</a:t>
            </a:r>
            <a:r>
              <a:rPr lang="ru-RU"/>
              <a:t>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Доходы!$B$6</c:f>
              <c:strCache>
                <c:ptCount val="1"/>
                <c:pt idx="0">
                  <c:v>2016г.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Доходы!$B$106:$B$119</c:f>
            </c:numRef>
          </c:val>
        </c:ser>
        <c:ser>
          <c:idx val="1"/>
          <c:order val="1"/>
          <c:tx>
            <c:strRef>
              <c:f>Доходы!$C$6</c:f>
              <c:strCache>
                <c:ptCount val="1"/>
                <c:pt idx="0">
                  <c:v>2017г.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Доходы!$C$106:$C$119</c:f>
              <c:numCache>
                <c:formatCode>0.0%</c:formatCode>
                <c:ptCount val="14"/>
                <c:pt idx="0">
                  <c:v>0.1842370843707663</c:v>
                </c:pt>
                <c:pt idx="1">
                  <c:v>0.33072329781773813</c:v>
                </c:pt>
                <c:pt idx="2">
                  <c:v>0.23273378128439512</c:v>
                </c:pt>
                <c:pt idx="3">
                  <c:v>9.6107728894710281E-2</c:v>
                </c:pt>
                <c:pt idx="4">
                  <c:v>0.19424489432718395</c:v>
                </c:pt>
                <c:pt idx="5">
                  <c:v>0.30647161330237388</c:v>
                </c:pt>
                <c:pt idx="6">
                  <c:v>0.12575418432569616</c:v>
                </c:pt>
                <c:pt idx="7">
                  <c:v>0.30104882108630304</c:v>
                </c:pt>
                <c:pt idx="8">
                  <c:v>0.12818869682871617</c:v>
                </c:pt>
                <c:pt idx="9">
                  <c:v>0.16984470933297627</c:v>
                </c:pt>
                <c:pt idx="10">
                  <c:v>0.26995608152386447</c:v>
                </c:pt>
                <c:pt idx="11">
                  <c:v>0.11978105197784995</c:v>
                </c:pt>
                <c:pt idx="12">
                  <c:v>0.21358484876214054</c:v>
                </c:pt>
                <c:pt idx="13">
                  <c:v>0.18320170568647715</c:v>
                </c:pt>
              </c:numCache>
            </c:numRef>
          </c:val>
        </c:ser>
        <c:ser>
          <c:idx val="2"/>
          <c:order val="2"/>
          <c:tx>
            <c:strRef>
              <c:f>Доходы!$E$6</c:f>
              <c:strCache>
                <c:ptCount val="1"/>
                <c:pt idx="0">
                  <c:v>2018г.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Доходы!$E$106:$E$119</c:f>
              <c:numCache>
                <c:formatCode>0.0%</c:formatCode>
                <c:ptCount val="14"/>
                <c:pt idx="0">
                  <c:v>0.18605670461051288</c:v>
                </c:pt>
                <c:pt idx="1">
                  <c:v>0.36610870762634112</c:v>
                </c:pt>
                <c:pt idx="2">
                  <c:v>0.25833724425389348</c:v>
                </c:pt>
                <c:pt idx="3">
                  <c:v>0.13287875178329178</c:v>
                </c:pt>
                <c:pt idx="4">
                  <c:v>0.21845725548353787</c:v>
                </c:pt>
                <c:pt idx="5">
                  <c:v>0.34208057086599714</c:v>
                </c:pt>
                <c:pt idx="6">
                  <c:v>0.10979370298606575</c:v>
                </c:pt>
                <c:pt idx="7">
                  <c:v>0.32330889919344336</c:v>
                </c:pt>
                <c:pt idx="8">
                  <c:v>0.14003290983196148</c:v>
                </c:pt>
                <c:pt idx="9">
                  <c:v>0.18029063437335102</c:v>
                </c:pt>
                <c:pt idx="10">
                  <c:v>0.33445725335247967</c:v>
                </c:pt>
                <c:pt idx="11">
                  <c:v>0.1025458390785375</c:v>
                </c:pt>
                <c:pt idx="12">
                  <c:v>0.24912808319168864</c:v>
                </c:pt>
                <c:pt idx="13">
                  <c:v>0.19201792810911134</c:v>
                </c:pt>
              </c:numCache>
            </c:numRef>
          </c:val>
        </c:ser>
        <c:ser>
          <c:idx val="3"/>
          <c:order val="3"/>
          <c:tx>
            <c:strRef>
              <c:f>Доходы!$G$6</c:f>
              <c:strCache>
                <c:ptCount val="1"/>
                <c:pt idx="0">
                  <c:v>2019г.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Доходы!$G$106:$G$119</c:f>
              <c:numCache>
                <c:formatCode>0.0%</c:formatCode>
                <c:ptCount val="14"/>
                <c:pt idx="0">
                  <c:v>0.19882480597227692</c:v>
                </c:pt>
                <c:pt idx="1">
                  <c:v>0.43096591151951474</c:v>
                </c:pt>
                <c:pt idx="2">
                  <c:v>0.35898364031843105</c:v>
                </c:pt>
                <c:pt idx="3">
                  <c:v>0.11457408842073508</c:v>
                </c:pt>
                <c:pt idx="4">
                  <c:v>0.23736949597268239</c:v>
                </c:pt>
                <c:pt idx="5">
                  <c:v>0.40611910521295363</c:v>
                </c:pt>
                <c:pt idx="6">
                  <c:v>0.13594041601025322</c:v>
                </c:pt>
                <c:pt idx="7">
                  <c:v>0.36099848589476763</c:v>
                </c:pt>
                <c:pt idx="8">
                  <c:v>0.150731515192635</c:v>
                </c:pt>
                <c:pt idx="9">
                  <c:v>0.21165827543374316</c:v>
                </c:pt>
                <c:pt idx="10">
                  <c:v>0.33605346323591551</c:v>
                </c:pt>
                <c:pt idx="11">
                  <c:v>0.12649119084362501</c:v>
                </c:pt>
                <c:pt idx="12">
                  <c:v>0.28774569439037551</c:v>
                </c:pt>
                <c:pt idx="13">
                  <c:v>0.19650265612448692</c:v>
                </c:pt>
              </c:numCache>
            </c:numRef>
          </c:val>
        </c:ser>
        <c:ser>
          <c:idx val="4"/>
          <c:order val="4"/>
          <c:tx>
            <c:strRef>
              <c:f>Доходы!$I$6</c:f>
              <c:strCache>
                <c:ptCount val="1"/>
                <c:pt idx="0">
                  <c:v>2020г.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Доходы!$I$106:$I$119</c:f>
              <c:numCache>
                <c:formatCode>0.0%</c:formatCode>
                <c:ptCount val="14"/>
                <c:pt idx="0">
                  <c:v>0.32140355708999058</c:v>
                </c:pt>
                <c:pt idx="1">
                  <c:v>0.52796628408747526</c:v>
                </c:pt>
                <c:pt idx="2">
                  <c:v>0.45846016416609692</c:v>
                </c:pt>
                <c:pt idx="3">
                  <c:v>0.22477348189526727</c:v>
                </c:pt>
                <c:pt idx="4">
                  <c:v>0.31052842457993979</c:v>
                </c:pt>
                <c:pt idx="5">
                  <c:v>0.48339078020613668</c:v>
                </c:pt>
                <c:pt idx="6">
                  <c:v>0.238927435490427</c:v>
                </c:pt>
                <c:pt idx="7">
                  <c:v>0.44278580408011936</c:v>
                </c:pt>
                <c:pt idx="8">
                  <c:v>0.25418480424685863</c:v>
                </c:pt>
                <c:pt idx="9">
                  <c:v>0.33875004700489475</c:v>
                </c:pt>
                <c:pt idx="10">
                  <c:v>0.42170682277271093</c:v>
                </c:pt>
                <c:pt idx="11">
                  <c:v>0.25829697386839134</c:v>
                </c:pt>
                <c:pt idx="12">
                  <c:v>0.39758165522594896</c:v>
                </c:pt>
                <c:pt idx="13">
                  <c:v>0.27570028825751403</c:v>
                </c:pt>
              </c:numCache>
            </c:numRef>
          </c:val>
        </c:ser>
        <c:ser>
          <c:idx val="5"/>
          <c:order val="5"/>
          <c:tx>
            <c:strRef>
              <c:f>Доходы!$K$104</c:f>
              <c:strCache>
                <c:ptCount val="1"/>
                <c:pt idx="0">
                  <c:v>2021г.</c:v>
                </c:pt>
              </c:strCache>
            </c:strRef>
          </c:tx>
          <c:val>
            <c:numRef>
              <c:f>Доходы!$K$106:$K$119</c:f>
              <c:numCache>
                <c:formatCode>0.0%</c:formatCode>
                <c:ptCount val="14"/>
                <c:pt idx="0">
                  <c:v>0.28926760870301732</c:v>
                </c:pt>
                <c:pt idx="1">
                  <c:v>0.51325735729879141</c:v>
                </c:pt>
                <c:pt idx="2">
                  <c:v>0.4619872927553127</c:v>
                </c:pt>
                <c:pt idx="3">
                  <c:v>0.18276387118181656</c:v>
                </c:pt>
                <c:pt idx="4">
                  <c:v>0.29307493440523524</c:v>
                </c:pt>
                <c:pt idx="5">
                  <c:v>0.4579220543336206</c:v>
                </c:pt>
                <c:pt idx="6">
                  <c:v>0.2088847788349823</c:v>
                </c:pt>
                <c:pt idx="7">
                  <c:v>0.40679127052230207</c:v>
                </c:pt>
                <c:pt idx="8">
                  <c:v>0.2220530640801075</c:v>
                </c:pt>
                <c:pt idx="9">
                  <c:v>0.28008860518363071</c:v>
                </c:pt>
                <c:pt idx="10">
                  <c:v>0.38468180449030531</c:v>
                </c:pt>
                <c:pt idx="11">
                  <c:v>0.23682801668198672</c:v>
                </c:pt>
                <c:pt idx="12">
                  <c:v>0.34114712458349677</c:v>
                </c:pt>
                <c:pt idx="13">
                  <c:v>0.28797604460804799</c:v>
                </c:pt>
              </c:numCache>
            </c:numRef>
          </c:val>
        </c:ser>
        <c:axId val="81257600"/>
        <c:axId val="81259904"/>
      </c:barChart>
      <c:catAx>
        <c:axId val="81257600"/>
        <c:scaling>
          <c:orientation val="minMax"/>
        </c:scaling>
        <c:axPos val="b"/>
        <c:majorTickMark val="none"/>
        <c:tickLblPos val="nextTo"/>
        <c:crossAx val="81259904"/>
        <c:crosses val="autoZero"/>
        <c:auto val="1"/>
        <c:lblAlgn val="ctr"/>
        <c:lblOffset val="100"/>
      </c:catAx>
      <c:valAx>
        <c:axId val="81259904"/>
        <c:scaling>
          <c:orientation val="minMax"/>
        </c:scaling>
        <c:axPos val="l"/>
        <c:majorGridlines/>
        <c:numFmt formatCode="0.0%" sourceLinked="1"/>
        <c:majorTickMark val="none"/>
        <c:tickLblPos val="nextTo"/>
        <c:crossAx val="81257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751721555254651"/>
          <c:y val="0.29203152444927089"/>
          <c:w val="6.4749072512170408E-2"/>
          <c:h val="0.2579417851023128"/>
        </c:manualLayout>
      </c:layout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/>
          <a:lstStyle/>
          <a:p>
            <a:pPr>
              <a:defRPr/>
            </a:pPr>
            <a:r>
              <a:rPr lang="ru-RU" sz="1800" b="1" i="0" baseline="0"/>
              <a:t>Доходы консолидированного бюджета, всего </a:t>
            </a:r>
            <a:endParaRPr lang="ru-RU"/>
          </a:p>
          <a:p>
            <a:pPr>
              <a:defRPr/>
            </a:pPr>
            <a:r>
              <a:rPr lang="ru-RU" sz="1800" b="1" i="0" baseline="0"/>
              <a:t>(млн. рублей)</a:t>
            </a:r>
            <a:endParaRPr lang="ru-RU"/>
          </a:p>
          <a:p>
            <a:pPr>
              <a:defRPr/>
            </a:pPr>
            <a:endParaRPr lang="ru-RU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Доходы!$B$6</c:f>
              <c:strCache>
                <c:ptCount val="1"/>
                <c:pt idx="0">
                  <c:v>2016г.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Доходы!$B$28:$B$41</c:f>
            </c:numRef>
          </c:val>
        </c:ser>
        <c:ser>
          <c:idx val="1"/>
          <c:order val="1"/>
          <c:tx>
            <c:strRef>
              <c:f>Доходы!$C$6</c:f>
              <c:strCache>
                <c:ptCount val="1"/>
                <c:pt idx="0">
                  <c:v>2017г.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Доходы!$C$8:$C$21</c:f>
              <c:numCache>
                <c:formatCode>#,##0.0</c:formatCode>
                <c:ptCount val="14"/>
                <c:pt idx="0">
                  <c:v>201001.23193866</c:v>
                </c:pt>
                <c:pt idx="1">
                  <c:v>30692.77165871</c:v>
                </c:pt>
                <c:pt idx="2">
                  <c:v>39853.417707839995</c:v>
                </c:pt>
                <c:pt idx="3">
                  <c:v>287664.01683439006</c:v>
                </c:pt>
                <c:pt idx="4">
                  <c:v>78505.847549460013</c:v>
                </c:pt>
                <c:pt idx="5">
                  <c:v>51497.201780750001</c:v>
                </c:pt>
                <c:pt idx="6">
                  <c:v>145352.91977607997</c:v>
                </c:pt>
                <c:pt idx="7">
                  <c:v>58268.922352309994</c:v>
                </c:pt>
                <c:pt idx="8">
                  <c:v>175161.39261964001</c:v>
                </c:pt>
                <c:pt idx="9">
                  <c:v>91871.303186899997</c:v>
                </c:pt>
                <c:pt idx="10">
                  <c:v>56326.201454550006</c:v>
                </c:pt>
                <c:pt idx="11">
                  <c:v>181960.14941933</c:v>
                </c:pt>
                <c:pt idx="12">
                  <c:v>99722.286447530001</c:v>
                </c:pt>
                <c:pt idx="13">
                  <c:v>58438.81919129</c:v>
                </c:pt>
              </c:numCache>
            </c:numRef>
          </c:val>
        </c:ser>
        <c:ser>
          <c:idx val="2"/>
          <c:order val="2"/>
          <c:tx>
            <c:strRef>
              <c:f>Доходы!$E$6</c:f>
              <c:strCache>
                <c:ptCount val="1"/>
                <c:pt idx="0">
                  <c:v>2018г.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Доходы!$E$8:$E$21</c:f>
              <c:numCache>
                <c:formatCode>#,##0.0</c:formatCode>
                <c:ptCount val="14"/>
                <c:pt idx="0">
                  <c:v>239885.64811338001</c:v>
                </c:pt>
                <c:pt idx="1">
                  <c:v>30821.581720709997</c:v>
                </c:pt>
                <c:pt idx="2">
                  <c:v>41149.412224690008</c:v>
                </c:pt>
                <c:pt idx="3">
                  <c:v>324919.32842192001</c:v>
                </c:pt>
                <c:pt idx="4">
                  <c:v>85440.61986358001</c:v>
                </c:pt>
                <c:pt idx="5">
                  <c:v>57790.513487420001</c:v>
                </c:pt>
                <c:pt idx="6">
                  <c:v>157250.74972366</c:v>
                </c:pt>
                <c:pt idx="7">
                  <c:v>64349.120287139995</c:v>
                </c:pt>
                <c:pt idx="8">
                  <c:v>195412.89165814998</c:v>
                </c:pt>
                <c:pt idx="9">
                  <c:v>108900.73779402999</c:v>
                </c:pt>
                <c:pt idx="10">
                  <c:v>64808.761302949992</c:v>
                </c:pt>
                <c:pt idx="11">
                  <c:v>198965.46118280001</c:v>
                </c:pt>
                <c:pt idx="12">
                  <c:v>110567.07565116</c:v>
                </c:pt>
                <c:pt idx="13">
                  <c:v>65613.19250438</c:v>
                </c:pt>
              </c:numCache>
            </c:numRef>
          </c:val>
        </c:ser>
        <c:ser>
          <c:idx val="3"/>
          <c:order val="3"/>
          <c:tx>
            <c:strRef>
              <c:f>Доходы!$G$6</c:f>
              <c:strCache>
                <c:ptCount val="1"/>
                <c:pt idx="0">
                  <c:v>2019г.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Доходы!$G$8:$G$21</c:f>
              <c:numCache>
                <c:formatCode>#,##0.0</c:formatCode>
                <c:ptCount val="14"/>
                <c:pt idx="0">
                  <c:v>239425.34715024999</c:v>
                </c:pt>
                <c:pt idx="1">
                  <c:v>36792.490082199998</c:v>
                </c:pt>
                <c:pt idx="2">
                  <c:v>46741.297139000002</c:v>
                </c:pt>
                <c:pt idx="3">
                  <c:v>337044.28600402002</c:v>
                </c:pt>
                <c:pt idx="4">
                  <c:v>94416.383011229991</c:v>
                </c:pt>
                <c:pt idx="5">
                  <c:v>66684.884764620001</c:v>
                </c:pt>
                <c:pt idx="6">
                  <c:v>183945.18606809</c:v>
                </c:pt>
                <c:pt idx="7">
                  <c:v>72111.438136910001</c:v>
                </c:pt>
                <c:pt idx="8">
                  <c:v>214459.89447432998</c:v>
                </c:pt>
                <c:pt idx="9">
                  <c:v>118742.08169610001</c:v>
                </c:pt>
                <c:pt idx="10">
                  <c:v>67584.454401339986</c:v>
                </c:pt>
                <c:pt idx="11">
                  <c:v>213871.84299566</c:v>
                </c:pt>
                <c:pt idx="12">
                  <c:v>121262.02967421002</c:v>
                </c:pt>
                <c:pt idx="13">
                  <c:v>69374.176121519995</c:v>
                </c:pt>
              </c:numCache>
            </c:numRef>
          </c:val>
        </c:ser>
        <c:ser>
          <c:idx val="4"/>
          <c:order val="4"/>
          <c:tx>
            <c:strRef>
              <c:f>Доходы!$I$6</c:f>
              <c:strCache>
                <c:ptCount val="1"/>
                <c:pt idx="0">
                  <c:v>2020г.</c:v>
                </c:pt>
              </c:strCache>
            </c:strRef>
          </c:tx>
          <c:cat>
            <c:strRef>
              <c:f>Доходы!$A$8:$A$21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Доходы!$I$8:$I$21</c:f>
              <c:numCache>
                <c:formatCode>#,##0.0</c:formatCode>
                <c:ptCount val="14"/>
                <c:pt idx="0">
                  <c:v>261542.81604559999</c:v>
                </c:pt>
                <c:pt idx="1">
                  <c:v>47346.296515900001</c:v>
                </c:pt>
                <c:pt idx="2">
                  <c:v>57433.378203870008</c:v>
                </c:pt>
                <c:pt idx="3">
                  <c:v>341217.00617423997</c:v>
                </c:pt>
                <c:pt idx="4">
                  <c:v>97609.98667458001</c:v>
                </c:pt>
                <c:pt idx="5">
                  <c:v>76614.10002777999</c:v>
                </c:pt>
                <c:pt idx="6">
                  <c:v>189436.50521332002</c:v>
                </c:pt>
                <c:pt idx="7">
                  <c:v>82180.076791880012</c:v>
                </c:pt>
                <c:pt idx="8">
                  <c:v>250378.73019393001</c:v>
                </c:pt>
                <c:pt idx="9">
                  <c:v>131218.40750374002</c:v>
                </c:pt>
                <c:pt idx="10">
                  <c:v>81382.741616529995</c:v>
                </c:pt>
                <c:pt idx="11">
                  <c:v>248778.32743167999</c:v>
                </c:pt>
                <c:pt idx="12">
                  <c:v>146440.76677453</c:v>
                </c:pt>
                <c:pt idx="13">
                  <c:v>81131.239518789997</c:v>
                </c:pt>
              </c:numCache>
            </c:numRef>
          </c:val>
        </c:ser>
        <c:ser>
          <c:idx val="5"/>
          <c:order val="5"/>
          <c:tx>
            <c:strRef>
              <c:f>Доходы!$K$6</c:f>
              <c:strCache>
                <c:ptCount val="1"/>
                <c:pt idx="0">
                  <c:v>2021г.</c:v>
                </c:pt>
              </c:strCache>
            </c:strRef>
          </c:tx>
          <c:val>
            <c:numRef>
              <c:f>Доходы!$K$8:$K$21</c:f>
              <c:numCache>
                <c:formatCode>#,##0.0</c:formatCode>
                <c:ptCount val="14"/>
                <c:pt idx="0">
                  <c:v>290224.42909390997</c:v>
                </c:pt>
                <c:pt idx="1">
                  <c:v>55162.114075359998</c:v>
                </c:pt>
                <c:pt idx="2">
                  <c:v>66107.337231969999</c:v>
                </c:pt>
                <c:pt idx="3">
                  <c:v>410945.83054103004</c:v>
                </c:pt>
                <c:pt idx="4">
                  <c:v>117721.81267891001</c:v>
                </c:pt>
                <c:pt idx="5">
                  <c:v>85336.67868949</c:v>
                </c:pt>
                <c:pt idx="6">
                  <c:v>249384.41942670001</c:v>
                </c:pt>
                <c:pt idx="7">
                  <c:v>98046.317185210006</c:v>
                </c:pt>
                <c:pt idx="8">
                  <c:v>288163.67759116</c:v>
                </c:pt>
                <c:pt idx="9">
                  <c:v>161941.83694270998</c:v>
                </c:pt>
                <c:pt idx="10">
                  <c:v>88691.438982250009</c:v>
                </c:pt>
                <c:pt idx="11">
                  <c:v>306133.62079041998</c:v>
                </c:pt>
                <c:pt idx="12">
                  <c:v>168373.63400792997</c:v>
                </c:pt>
                <c:pt idx="13">
                  <c:v>92648.360923570013</c:v>
                </c:pt>
              </c:numCache>
            </c:numRef>
          </c:val>
        </c:ser>
        <c:axId val="82030976"/>
        <c:axId val="82034048"/>
      </c:barChart>
      <c:catAx>
        <c:axId val="82030976"/>
        <c:scaling>
          <c:orientation val="minMax"/>
        </c:scaling>
        <c:axPos val="b"/>
        <c:majorTickMark val="none"/>
        <c:tickLblPos val="nextTo"/>
        <c:crossAx val="82034048"/>
        <c:crosses val="autoZero"/>
        <c:auto val="1"/>
        <c:lblAlgn val="ctr"/>
        <c:lblOffset val="100"/>
      </c:catAx>
      <c:valAx>
        <c:axId val="82034048"/>
        <c:scaling>
          <c:orientation val="minMax"/>
        </c:scaling>
        <c:axPos val="l"/>
        <c:majorGridlines/>
        <c:numFmt formatCode="#,##0.0" sourceLinked="1"/>
        <c:majorTickMark val="none"/>
        <c:tickLblPos val="nextTo"/>
        <c:crossAx val="8203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751721555254651"/>
          <c:y val="0.29203152444927089"/>
          <c:w val="6.4749072512170408E-2"/>
          <c:h val="0.25658704471896793"/>
        </c:manualLayout>
      </c:layout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7"/>
  <c:chart>
    <c:title>
      <c:tx>
        <c:rich>
          <a:bodyPr/>
          <a:lstStyle/>
          <a:p>
            <a:pPr>
              <a:defRPr/>
            </a:pPr>
            <a:r>
              <a:rPr lang="ru-RU"/>
              <a:t>Расходы консолидированного бюджета, всего</a:t>
            </a:r>
          </a:p>
          <a:p>
            <a:pPr>
              <a:defRPr/>
            </a:pPr>
            <a:r>
              <a:rPr lang="ru-RU"/>
              <a:t>(млн. рублей)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Расходы!$C$5</c:f>
              <c:strCache>
                <c:ptCount val="1"/>
                <c:pt idx="0">
                  <c:v>2016г.</c:v>
                </c:pt>
              </c:strCache>
            </c:strRef>
          </c:tx>
          <c:cat>
            <c:strRef>
              <c:f>Расходы!$A$7:$A$20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Расходы!$C$7:$C$20</c:f>
            </c:numRef>
          </c:val>
        </c:ser>
        <c:ser>
          <c:idx val="1"/>
          <c:order val="1"/>
          <c:tx>
            <c:strRef>
              <c:f>Расходы!$D$5</c:f>
              <c:strCache>
                <c:ptCount val="1"/>
                <c:pt idx="0">
                  <c:v>2017г.</c:v>
                </c:pt>
              </c:strCache>
            </c:strRef>
          </c:tx>
          <c:cat>
            <c:strRef>
              <c:f>Расходы!$A$7:$A$20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Расходы!$D$7:$D$20</c:f>
              <c:numCache>
                <c:formatCode>#,##0.0</c:formatCode>
                <c:ptCount val="14"/>
                <c:pt idx="0">
                  <c:v>189306.95026470002</c:v>
                </c:pt>
                <c:pt idx="1">
                  <c:v>30548.218484739999</c:v>
                </c:pt>
                <c:pt idx="2">
                  <c:v>49915.428392469999</c:v>
                </c:pt>
                <c:pt idx="3">
                  <c:v>274013.74759881001</c:v>
                </c:pt>
                <c:pt idx="4">
                  <c:v>78316.991137620003</c:v>
                </c:pt>
                <c:pt idx="5">
                  <c:v>51997.831121269992</c:v>
                </c:pt>
                <c:pt idx="6">
                  <c:v>144833.8812951</c:v>
                </c:pt>
                <c:pt idx="7">
                  <c:v>58347.695530900004</c:v>
                </c:pt>
                <c:pt idx="8">
                  <c:v>178839.50137032996</c:v>
                </c:pt>
                <c:pt idx="9">
                  <c:v>92813.781907419994</c:v>
                </c:pt>
                <c:pt idx="10">
                  <c:v>56729.808238589998</c:v>
                </c:pt>
                <c:pt idx="11">
                  <c:v>182254.64806735</c:v>
                </c:pt>
                <c:pt idx="12">
                  <c:v>98987.538452810011</c:v>
                </c:pt>
                <c:pt idx="13">
                  <c:v>61135.775632010009</c:v>
                </c:pt>
              </c:numCache>
            </c:numRef>
          </c:val>
        </c:ser>
        <c:ser>
          <c:idx val="2"/>
          <c:order val="2"/>
          <c:tx>
            <c:strRef>
              <c:f>Расходы!$F$5</c:f>
              <c:strCache>
                <c:ptCount val="1"/>
                <c:pt idx="0">
                  <c:v>2018г.</c:v>
                </c:pt>
              </c:strCache>
            </c:strRef>
          </c:tx>
          <c:cat>
            <c:strRef>
              <c:f>Расходы!$A$7:$A$20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Расходы!$F$7:$F$20</c:f>
              <c:numCache>
                <c:formatCode>#,##0.0</c:formatCode>
                <c:ptCount val="14"/>
                <c:pt idx="0">
                  <c:v>215269.28286344002</c:v>
                </c:pt>
                <c:pt idx="1">
                  <c:v>30481.672363279999</c:v>
                </c:pt>
                <c:pt idx="2">
                  <c:v>48196.331554320001</c:v>
                </c:pt>
                <c:pt idx="3">
                  <c:v>319388.45634202001</c:v>
                </c:pt>
                <c:pt idx="4">
                  <c:v>83726.397613139998</c:v>
                </c:pt>
                <c:pt idx="5">
                  <c:v>55807.67900004</c:v>
                </c:pt>
                <c:pt idx="6">
                  <c:v>153371.13164847999</c:v>
                </c:pt>
                <c:pt idx="7">
                  <c:v>62707.296048290002</c:v>
                </c:pt>
                <c:pt idx="8">
                  <c:v>186203.17309351999</c:v>
                </c:pt>
                <c:pt idx="9">
                  <c:v>96608.282574630008</c:v>
                </c:pt>
                <c:pt idx="10">
                  <c:v>64638.336218249999</c:v>
                </c:pt>
                <c:pt idx="11">
                  <c:v>182451.58508441001</c:v>
                </c:pt>
                <c:pt idx="12">
                  <c:v>105241.64069932001</c:v>
                </c:pt>
                <c:pt idx="13">
                  <c:v>64948.93850376999</c:v>
                </c:pt>
              </c:numCache>
            </c:numRef>
          </c:val>
        </c:ser>
        <c:ser>
          <c:idx val="3"/>
          <c:order val="3"/>
          <c:tx>
            <c:strRef>
              <c:f>Расходы!$H$5</c:f>
              <c:strCache>
                <c:ptCount val="1"/>
                <c:pt idx="0">
                  <c:v>2019г.</c:v>
                </c:pt>
              </c:strCache>
            </c:strRef>
          </c:tx>
          <c:cat>
            <c:strRef>
              <c:f>Расходы!$A$7:$A$20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Расходы!$H$7:$H$20</c:f>
              <c:numCache>
                <c:formatCode>#,##0.0</c:formatCode>
                <c:ptCount val="14"/>
                <c:pt idx="0">
                  <c:v>255738.22899039998</c:v>
                </c:pt>
                <c:pt idx="1">
                  <c:v>35048.360645609995</c:v>
                </c:pt>
                <c:pt idx="2">
                  <c:v>45410.092940279996</c:v>
                </c:pt>
                <c:pt idx="3">
                  <c:v>322139.02847278008</c:v>
                </c:pt>
                <c:pt idx="4">
                  <c:v>96047.31919396999</c:v>
                </c:pt>
                <c:pt idx="5">
                  <c:v>61814.274853989999</c:v>
                </c:pt>
                <c:pt idx="6">
                  <c:v>174502.39539219</c:v>
                </c:pt>
                <c:pt idx="7">
                  <c:v>70411.079386519996</c:v>
                </c:pt>
                <c:pt idx="8">
                  <c:v>215247.10049538</c:v>
                </c:pt>
                <c:pt idx="9">
                  <c:v>117638.66597460001</c:v>
                </c:pt>
                <c:pt idx="10">
                  <c:v>68608.334644670002</c:v>
                </c:pt>
                <c:pt idx="11">
                  <c:v>206460.78036133997</c:v>
                </c:pt>
                <c:pt idx="12">
                  <c:v>122098.44972153001</c:v>
                </c:pt>
                <c:pt idx="13">
                  <c:v>71895.23006259001</c:v>
                </c:pt>
              </c:numCache>
            </c:numRef>
          </c:val>
        </c:ser>
        <c:ser>
          <c:idx val="4"/>
          <c:order val="4"/>
          <c:tx>
            <c:strRef>
              <c:f>Расходы!$J$5</c:f>
              <c:strCache>
                <c:ptCount val="1"/>
                <c:pt idx="0">
                  <c:v>2020г.</c:v>
                </c:pt>
              </c:strCache>
            </c:strRef>
          </c:tx>
          <c:cat>
            <c:strRef>
              <c:f>Расходы!$A$7:$A$20</c:f>
              <c:strCache>
                <c:ptCount val="14"/>
                <c:pt idx="0">
                  <c:v>Республика Башкортостан</c:v>
                </c:pt>
                <c:pt idx="1">
                  <c:v>Республика Марий Эл</c:v>
                </c:pt>
                <c:pt idx="2">
                  <c:v>Республика Мордовия</c:v>
                </c:pt>
                <c:pt idx="3">
                  <c:v>Республика Татарстан </c:v>
                </c:pt>
                <c:pt idx="4">
                  <c:v>Удмуртская Республика</c:v>
                </c:pt>
                <c:pt idx="5">
                  <c:v>Чувашская Республика</c:v>
                </c:pt>
                <c:pt idx="6">
                  <c:v>Пермский край</c:v>
                </c:pt>
                <c:pt idx="7">
                  <c:v>Кировская область</c:v>
                </c:pt>
                <c:pt idx="8">
                  <c:v>Нижегородская область</c:v>
                </c:pt>
                <c:pt idx="9">
                  <c:v>Оренбургская область</c:v>
                </c:pt>
                <c:pt idx="10">
                  <c:v>Пензенская область</c:v>
                </c:pt>
                <c:pt idx="11">
                  <c:v>Самарская область</c:v>
                </c:pt>
                <c:pt idx="12">
                  <c:v>Саратовская область</c:v>
                </c:pt>
                <c:pt idx="13">
                  <c:v>Ульяновская область</c:v>
                </c:pt>
              </c:strCache>
            </c:strRef>
          </c:cat>
          <c:val>
            <c:numRef>
              <c:f>Расходы!$J$7:$J$20</c:f>
              <c:numCache>
                <c:formatCode>#,##0.0</c:formatCode>
                <c:ptCount val="14"/>
                <c:pt idx="0">
                  <c:v>298887.95673485001</c:v>
                </c:pt>
                <c:pt idx="1">
                  <c:v>47217.894309969997</c:v>
                </c:pt>
                <c:pt idx="2">
                  <c:v>55691.345559239999</c:v>
                </c:pt>
                <c:pt idx="3">
                  <c:v>363185.29925375001</c:v>
                </c:pt>
                <c:pt idx="4">
                  <c:v>112939.93896044001</c:v>
                </c:pt>
                <c:pt idx="5">
                  <c:v>76066.471632929999</c:v>
                </c:pt>
                <c:pt idx="6">
                  <c:v>211949.43931651997</c:v>
                </c:pt>
                <c:pt idx="7">
                  <c:v>81613.402004440009</c:v>
                </c:pt>
                <c:pt idx="8">
                  <c:v>261591.22232462</c:v>
                </c:pt>
                <c:pt idx="9">
                  <c:v>133396.39653903001</c:v>
                </c:pt>
                <c:pt idx="10">
                  <c:v>81675.286380780002</c:v>
                </c:pt>
                <c:pt idx="11">
                  <c:v>246385.32871579999</c:v>
                </c:pt>
                <c:pt idx="12">
                  <c:v>149913.10918447</c:v>
                </c:pt>
                <c:pt idx="13">
                  <c:v>90203.285676949992</c:v>
                </c:pt>
              </c:numCache>
            </c:numRef>
          </c:val>
        </c:ser>
        <c:ser>
          <c:idx val="5"/>
          <c:order val="5"/>
          <c:tx>
            <c:strRef>
              <c:f>Расходы!$L$5</c:f>
              <c:strCache>
                <c:ptCount val="1"/>
                <c:pt idx="0">
                  <c:v>2021г.</c:v>
                </c:pt>
              </c:strCache>
            </c:strRef>
          </c:tx>
          <c:val>
            <c:numRef>
              <c:f>Расходы!$L$7:$L$20</c:f>
              <c:numCache>
                <c:formatCode>#,##0.00</c:formatCode>
                <c:ptCount val="14"/>
                <c:pt idx="0">
                  <c:v>299013.24814771005</c:v>
                </c:pt>
                <c:pt idx="1">
                  <c:v>51380.436976839999</c:v>
                </c:pt>
                <c:pt idx="2">
                  <c:v>62160.94721523</c:v>
                </c:pt>
                <c:pt idx="3">
                  <c:v>398096.90337457001</c:v>
                </c:pt>
                <c:pt idx="4">
                  <c:v>121804.81375753001</c:v>
                </c:pt>
                <c:pt idx="5">
                  <c:v>85185.227773940001</c:v>
                </c:pt>
                <c:pt idx="6">
                  <c:v>221756.26218229003</c:v>
                </c:pt>
                <c:pt idx="7">
                  <c:v>91051.033401389999</c:v>
                </c:pt>
                <c:pt idx="8">
                  <c:v>283670.32196486997</c:v>
                </c:pt>
                <c:pt idx="9">
                  <c:v>144285.23244962</c:v>
                </c:pt>
                <c:pt idx="10">
                  <c:v>83918.070093989998</c:v>
                </c:pt>
                <c:pt idx="11">
                  <c:v>278378.54635171004</c:v>
                </c:pt>
                <c:pt idx="12">
                  <c:v>164985.86715845001</c:v>
                </c:pt>
                <c:pt idx="13">
                  <c:v>99841.007208370007</c:v>
                </c:pt>
              </c:numCache>
            </c:numRef>
          </c:val>
        </c:ser>
        <c:axId val="84029440"/>
        <c:axId val="84176896"/>
      </c:barChart>
      <c:catAx>
        <c:axId val="84029440"/>
        <c:scaling>
          <c:orientation val="minMax"/>
        </c:scaling>
        <c:axPos val="b"/>
        <c:majorTickMark val="none"/>
        <c:tickLblPos val="nextTo"/>
        <c:crossAx val="84176896"/>
        <c:crosses val="autoZero"/>
        <c:auto val="1"/>
        <c:lblAlgn val="ctr"/>
        <c:lblOffset val="100"/>
      </c:catAx>
      <c:valAx>
        <c:axId val="84176896"/>
        <c:scaling>
          <c:orientation val="minMax"/>
        </c:scaling>
        <c:axPos val="l"/>
        <c:majorGridlines/>
        <c:numFmt formatCode="#,##0.0" sourceLinked="1"/>
        <c:majorTickMark val="none"/>
        <c:tickLblPos val="nextTo"/>
        <c:crossAx val="84029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751721555254651"/>
          <c:y val="0.29203152444927089"/>
          <c:w val="7.493946019245841E-2"/>
          <c:h val="0.2756153949919663"/>
        </c:manualLayout>
      </c:layout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13607</xdr:colOff>
      <xdr:row>22</xdr:row>
      <xdr:rowOff>27215</xdr:rowOff>
    </xdr:from>
    <xdr:to>
      <xdr:col>26</xdr:col>
      <xdr:colOff>535481</xdr:colOff>
      <xdr:row>41</xdr:row>
      <xdr:rowOff>12006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42</xdr:row>
      <xdr:rowOff>0</xdr:rowOff>
    </xdr:from>
    <xdr:to>
      <xdr:col>26</xdr:col>
      <xdr:colOff>521874</xdr:colOff>
      <xdr:row>60</xdr:row>
      <xdr:rowOff>175291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34636</xdr:colOff>
      <xdr:row>98</xdr:row>
      <xdr:rowOff>190500</xdr:rowOff>
    </xdr:from>
    <xdr:to>
      <xdr:col>26</xdr:col>
      <xdr:colOff>556510</xdr:colOff>
      <xdr:row>119</xdr:row>
      <xdr:rowOff>2109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585108</xdr:colOff>
      <xdr:row>1</xdr:row>
      <xdr:rowOff>68035</xdr:rowOff>
    </xdr:from>
    <xdr:to>
      <xdr:col>26</xdr:col>
      <xdr:colOff>494660</xdr:colOff>
      <xdr:row>21</xdr:row>
      <xdr:rowOff>52826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2510116</xdr:colOff>
      <xdr:row>20</xdr:row>
      <xdr:rowOff>179294</xdr:rowOff>
    </xdr:from>
    <xdr:to>
      <xdr:col>10</xdr:col>
      <xdr:colOff>44824</xdr:colOff>
      <xdr:row>42</xdr:row>
      <xdr:rowOff>154480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6"/>
  <sheetViews>
    <sheetView tabSelected="1" zoomScale="70" zoomScaleNormal="70" workbookViewId="0">
      <selection activeCell="H19" sqref="H19:K20"/>
    </sheetView>
  </sheetViews>
  <sheetFormatPr defaultRowHeight="15"/>
  <cols>
    <col min="1" max="1" width="37.85546875" style="17" customWidth="1"/>
    <col min="2" max="2" width="15.28515625" style="16" hidden="1" customWidth="1"/>
    <col min="3" max="3" width="15.28515625" style="16" customWidth="1"/>
    <col min="4" max="4" width="15.42578125" style="16" customWidth="1"/>
    <col min="5" max="5" width="15.28515625" style="16" customWidth="1"/>
    <col min="6" max="6" width="15.42578125" style="16" customWidth="1"/>
    <col min="7" max="7" width="15.28515625" style="16" customWidth="1"/>
    <col min="8" max="8" width="15.42578125" style="16" customWidth="1"/>
    <col min="9" max="9" width="16.140625" style="16" customWidth="1"/>
    <col min="10" max="12" width="15.42578125" style="16" customWidth="1"/>
    <col min="13" max="16384" width="9.140625" style="16"/>
  </cols>
  <sheetData>
    <row r="1" spans="1:12" ht="50.25" customHeight="1">
      <c r="A1" s="41" t="s">
        <v>38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8.75">
      <c r="A2" s="15"/>
      <c r="B2" s="15"/>
      <c r="C2" s="15"/>
      <c r="D2" s="15"/>
      <c r="E2" s="15"/>
      <c r="F2" s="15"/>
      <c r="G2" s="15"/>
      <c r="H2" s="15"/>
      <c r="I2" s="15"/>
      <c r="J2" s="15"/>
      <c r="K2" s="25"/>
      <c r="L2" s="25"/>
    </row>
    <row r="4" spans="1:12" ht="15.75">
      <c r="I4" s="40"/>
      <c r="J4" s="40"/>
      <c r="K4" s="40" t="s">
        <v>17</v>
      </c>
      <c r="L4" s="40"/>
    </row>
    <row r="5" spans="1:12" ht="15.75" customHeight="1">
      <c r="A5" s="38" t="s">
        <v>16</v>
      </c>
      <c r="B5" s="37" t="s">
        <v>0</v>
      </c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31.5">
      <c r="A6" s="39"/>
      <c r="B6" s="2" t="s">
        <v>27</v>
      </c>
      <c r="C6" s="2" t="s">
        <v>28</v>
      </c>
      <c r="D6" s="3" t="s">
        <v>29</v>
      </c>
      <c r="E6" s="2" t="s">
        <v>30</v>
      </c>
      <c r="F6" s="3" t="s">
        <v>31</v>
      </c>
      <c r="G6" s="2" t="s">
        <v>33</v>
      </c>
      <c r="H6" s="3" t="s">
        <v>32</v>
      </c>
      <c r="I6" s="2" t="s">
        <v>34</v>
      </c>
      <c r="J6" s="3" t="s">
        <v>35</v>
      </c>
      <c r="K6" s="2" t="s">
        <v>37</v>
      </c>
      <c r="L6" s="3" t="s">
        <v>36</v>
      </c>
    </row>
    <row r="7" spans="1:12" s="19" customFormat="1" ht="31.5">
      <c r="A7" s="27" t="s">
        <v>1</v>
      </c>
      <c r="B7" s="28">
        <v>1470141.1762056299</v>
      </c>
      <c r="C7" s="28">
        <v>1556316.48191744</v>
      </c>
      <c r="D7" s="29">
        <f t="shared" ref="D7:D21" si="0">C7/B7</f>
        <v>1.058617027470943</v>
      </c>
      <c r="E7" s="28">
        <v>1745875.09393597</v>
      </c>
      <c r="F7" s="29">
        <f t="shared" ref="F7:F21" si="1">E7/C7</f>
        <v>1.1217995274232313</v>
      </c>
      <c r="G7" s="18">
        <v>1882455.79171948</v>
      </c>
      <c r="H7" s="29">
        <f t="shared" ref="H7:H21" si="2">G7/E7</f>
        <v>1.0782305093061366</v>
      </c>
      <c r="I7" s="18">
        <v>2092710.3786863701</v>
      </c>
      <c r="J7" s="29">
        <f>I7/G7</f>
        <v>1.1116916465670827</v>
      </c>
      <c r="K7" s="18">
        <v>2478881.50816062</v>
      </c>
      <c r="L7" s="8">
        <f>K7/I7</f>
        <v>1.1845315689200415</v>
      </c>
    </row>
    <row r="8" spans="1:12" ht="15.75">
      <c r="A8" s="30" t="s">
        <v>2</v>
      </c>
      <c r="B8" s="31">
        <v>195173.9984094</v>
      </c>
      <c r="C8" s="31">
        <v>201001.23193866</v>
      </c>
      <c r="D8" s="32">
        <f t="shared" si="0"/>
        <v>1.0298566078307045</v>
      </c>
      <c r="E8" s="31">
        <v>239885.64811338001</v>
      </c>
      <c r="F8" s="32">
        <f t="shared" si="1"/>
        <v>1.1934536211528617</v>
      </c>
      <c r="G8" s="20">
        <v>239425.34715024999</v>
      </c>
      <c r="H8" s="32">
        <f t="shared" si="2"/>
        <v>0.99808116506031042</v>
      </c>
      <c r="I8" s="20">
        <v>261542.81604559999</v>
      </c>
      <c r="J8" s="32">
        <f t="shared" ref="J8:J21" si="3">I8/G8</f>
        <v>1.0923773074096048</v>
      </c>
      <c r="K8" s="20">
        <v>290224.42909390997</v>
      </c>
      <c r="L8" s="9">
        <f t="shared" ref="L8:L21" si="4">K8/I8</f>
        <v>1.1096631652207543</v>
      </c>
    </row>
    <row r="9" spans="1:12" ht="15.75">
      <c r="A9" s="30" t="s">
        <v>3</v>
      </c>
      <c r="B9" s="31">
        <v>27269.000254119997</v>
      </c>
      <c r="C9" s="31">
        <v>30692.77165871</v>
      </c>
      <c r="D9" s="32">
        <f t="shared" si="0"/>
        <v>1.1255554429089389</v>
      </c>
      <c r="E9" s="31">
        <v>30821.581720709997</v>
      </c>
      <c r="F9" s="32">
        <f t="shared" si="1"/>
        <v>1.0041967556215616</v>
      </c>
      <c r="G9" s="20">
        <v>36792.490082199998</v>
      </c>
      <c r="H9" s="32">
        <f t="shared" si="2"/>
        <v>1.1937249170271478</v>
      </c>
      <c r="I9" s="20">
        <v>47346.296515900001</v>
      </c>
      <c r="J9" s="32">
        <f t="shared" si="3"/>
        <v>1.2868467562299046</v>
      </c>
      <c r="K9" s="20">
        <v>55162.114075359998</v>
      </c>
      <c r="L9" s="9">
        <f t="shared" si="4"/>
        <v>1.1650776963481244</v>
      </c>
    </row>
    <row r="10" spans="1:12" ht="15.75">
      <c r="A10" s="30" t="s">
        <v>4</v>
      </c>
      <c r="B10" s="31">
        <v>42063.00029674</v>
      </c>
      <c r="C10" s="31">
        <v>39853.417707839995</v>
      </c>
      <c r="D10" s="32">
        <f t="shared" si="0"/>
        <v>0.94746968658174269</v>
      </c>
      <c r="E10" s="31">
        <v>41149.412224690008</v>
      </c>
      <c r="F10" s="32">
        <f t="shared" si="1"/>
        <v>1.0325190307729886</v>
      </c>
      <c r="G10" s="20">
        <v>46741.297139000002</v>
      </c>
      <c r="H10" s="32">
        <f t="shared" si="2"/>
        <v>1.1358922184301532</v>
      </c>
      <c r="I10" s="20">
        <v>57433.378203870008</v>
      </c>
      <c r="J10" s="32">
        <f t="shared" si="3"/>
        <v>1.2287501999157988</v>
      </c>
      <c r="K10" s="20">
        <v>66107.337231969999</v>
      </c>
      <c r="L10" s="9">
        <f t="shared" si="4"/>
        <v>1.1510264466302196</v>
      </c>
    </row>
    <row r="11" spans="1:12" ht="15.75">
      <c r="A11" s="30" t="s">
        <v>5</v>
      </c>
      <c r="B11" s="31">
        <v>261982.20381154999</v>
      </c>
      <c r="C11" s="31">
        <v>287664.01683439006</v>
      </c>
      <c r="D11" s="32">
        <f t="shared" si="0"/>
        <v>1.0980288456589731</v>
      </c>
      <c r="E11" s="31">
        <v>324919.32842192001</v>
      </c>
      <c r="F11" s="32">
        <f t="shared" si="1"/>
        <v>1.1295098079958261</v>
      </c>
      <c r="G11" s="20">
        <v>337044.28600402002</v>
      </c>
      <c r="H11" s="32">
        <f t="shared" si="2"/>
        <v>1.0373168245822399</v>
      </c>
      <c r="I11" s="20">
        <v>341217.00617423997</v>
      </c>
      <c r="J11" s="32">
        <f t="shared" si="3"/>
        <v>1.0123803320320053</v>
      </c>
      <c r="K11" s="20">
        <v>410945.83054103004</v>
      </c>
      <c r="L11" s="9">
        <f t="shared" si="4"/>
        <v>1.2043533091993179</v>
      </c>
    </row>
    <row r="12" spans="1:12" ht="15.75">
      <c r="A12" s="30" t="s">
        <v>6</v>
      </c>
      <c r="B12" s="31">
        <v>73564.348201570014</v>
      </c>
      <c r="C12" s="31">
        <v>78505.847549460013</v>
      </c>
      <c r="D12" s="32">
        <f t="shared" si="0"/>
        <v>1.067172475100983</v>
      </c>
      <c r="E12" s="31">
        <v>85440.61986358001</v>
      </c>
      <c r="F12" s="32">
        <f t="shared" si="1"/>
        <v>1.0883344684579193</v>
      </c>
      <c r="G12" s="20">
        <v>94416.383011229991</v>
      </c>
      <c r="H12" s="32">
        <f t="shared" si="2"/>
        <v>1.1050526454744976</v>
      </c>
      <c r="I12" s="20">
        <v>97609.98667458001</v>
      </c>
      <c r="J12" s="32">
        <f t="shared" si="3"/>
        <v>1.0338246770475221</v>
      </c>
      <c r="K12" s="20">
        <v>117721.81267891001</v>
      </c>
      <c r="L12" s="9">
        <f t="shared" si="4"/>
        <v>1.2060427082259566</v>
      </c>
    </row>
    <row r="13" spans="1:12" ht="15.75">
      <c r="A13" s="30" t="s">
        <v>7</v>
      </c>
      <c r="B13" s="31">
        <v>48793.885414029995</v>
      </c>
      <c r="C13" s="31">
        <v>51497.201780750001</v>
      </c>
      <c r="D13" s="32">
        <f t="shared" si="0"/>
        <v>1.0554027690925123</v>
      </c>
      <c r="E13" s="31">
        <v>57790.513487420001</v>
      </c>
      <c r="F13" s="32">
        <f t="shared" si="1"/>
        <v>1.1222068673452172</v>
      </c>
      <c r="G13" s="20">
        <v>66684.884764620001</v>
      </c>
      <c r="H13" s="32">
        <f t="shared" si="2"/>
        <v>1.1539071162455781</v>
      </c>
      <c r="I13" s="20">
        <v>76614.10002777999</v>
      </c>
      <c r="J13" s="32">
        <f t="shared" si="3"/>
        <v>1.1488975394980061</v>
      </c>
      <c r="K13" s="20">
        <v>85336.67868949</v>
      </c>
      <c r="L13" s="9">
        <f t="shared" si="4"/>
        <v>1.1138508271786425</v>
      </c>
    </row>
    <row r="14" spans="1:12" ht="15.75">
      <c r="A14" s="30" t="s">
        <v>8</v>
      </c>
      <c r="B14" s="31">
        <v>133107.43120958001</v>
      </c>
      <c r="C14" s="31">
        <v>145352.91977607997</v>
      </c>
      <c r="D14" s="32">
        <f t="shared" si="0"/>
        <v>1.0919970316850245</v>
      </c>
      <c r="E14" s="31">
        <v>157250.74972366</v>
      </c>
      <c r="F14" s="32">
        <f t="shared" si="1"/>
        <v>1.0818547708976809</v>
      </c>
      <c r="G14" s="20">
        <v>183945.18606809</v>
      </c>
      <c r="H14" s="32">
        <f t="shared" si="2"/>
        <v>1.1697571324228386</v>
      </c>
      <c r="I14" s="20">
        <v>189436.50521332002</v>
      </c>
      <c r="J14" s="32">
        <f t="shared" si="3"/>
        <v>1.0298530190575215</v>
      </c>
      <c r="K14" s="20">
        <v>249384.41942670001</v>
      </c>
      <c r="L14" s="9">
        <f t="shared" si="4"/>
        <v>1.3164538648233299</v>
      </c>
    </row>
    <row r="15" spans="1:12" ht="15.75">
      <c r="A15" s="30" t="s">
        <v>9</v>
      </c>
      <c r="B15" s="31">
        <v>54841.67898438</v>
      </c>
      <c r="C15" s="31">
        <v>58268.922352309994</v>
      </c>
      <c r="D15" s="32">
        <f t="shared" si="0"/>
        <v>1.0624934070473324</v>
      </c>
      <c r="E15" s="31">
        <v>64349.120287139995</v>
      </c>
      <c r="F15" s="32">
        <f t="shared" si="1"/>
        <v>1.1043471835306555</v>
      </c>
      <c r="G15" s="20">
        <v>72111.438136910001</v>
      </c>
      <c r="H15" s="32">
        <f t="shared" si="2"/>
        <v>1.1206281890899648</v>
      </c>
      <c r="I15" s="20">
        <v>82180.076791880012</v>
      </c>
      <c r="J15" s="32">
        <f t="shared" si="3"/>
        <v>1.1396260969841401</v>
      </c>
      <c r="K15" s="20">
        <v>98046.317185210006</v>
      </c>
      <c r="L15" s="9">
        <f t="shared" si="4"/>
        <v>1.1930667506372747</v>
      </c>
    </row>
    <row r="16" spans="1:12" ht="15.75">
      <c r="A16" s="30" t="s">
        <v>10</v>
      </c>
      <c r="B16" s="31">
        <v>164959.85290729001</v>
      </c>
      <c r="C16" s="31">
        <v>175161.39261964001</v>
      </c>
      <c r="D16" s="32">
        <f t="shared" si="0"/>
        <v>1.0618425606749506</v>
      </c>
      <c r="E16" s="31">
        <v>195412.89165814998</v>
      </c>
      <c r="F16" s="32">
        <f t="shared" si="1"/>
        <v>1.1156162253316046</v>
      </c>
      <c r="G16" s="20">
        <v>214459.89447432998</v>
      </c>
      <c r="H16" s="32">
        <f t="shared" si="2"/>
        <v>1.097470554038473</v>
      </c>
      <c r="I16" s="20">
        <v>250378.73019393001</v>
      </c>
      <c r="J16" s="32">
        <f t="shared" si="3"/>
        <v>1.1674850946263959</v>
      </c>
      <c r="K16" s="20">
        <v>288163.67759116</v>
      </c>
      <c r="L16" s="9">
        <f t="shared" si="4"/>
        <v>1.1509111711205013</v>
      </c>
    </row>
    <row r="17" spans="1:12" ht="15.75">
      <c r="A17" s="30" t="s">
        <v>11</v>
      </c>
      <c r="B17" s="31">
        <v>90903.018853529997</v>
      </c>
      <c r="C17" s="31">
        <v>91871.303186899997</v>
      </c>
      <c r="D17" s="32">
        <f t="shared" si="0"/>
        <v>1.0106518391312194</v>
      </c>
      <c r="E17" s="31">
        <v>108900.73779402999</v>
      </c>
      <c r="F17" s="32">
        <f t="shared" si="1"/>
        <v>1.1853618487645252</v>
      </c>
      <c r="G17" s="20">
        <v>118742.08169610001</v>
      </c>
      <c r="H17" s="32">
        <f t="shared" si="2"/>
        <v>1.0903698551674048</v>
      </c>
      <c r="I17" s="20">
        <v>131218.40750374002</v>
      </c>
      <c r="J17" s="32">
        <f t="shared" si="3"/>
        <v>1.1050708024436613</v>
      </c>
      <c r="K17" s="20">
        <v>161941.83694270998</v>
      </c>
      <c r="L17" s="9">
        <f t="shared" si="4"/>
        <v>1.2341396304332857</v>
      </c>
    </row>
    <row r="18" spans="1:12" ht="15.75">
      <c r="A18" s="30" t="s">
        <v>12</v>
      </c>
      <c r="B18" s="31">
        <v>55321.164652289997</v>
      </c>
      <c r="C18" s="31">
        <v>56326.201454550006</v>
      </c>
      <c r="D18" s="32">
        <f t="shared" si="0"/>
        <v>1.018167310984448</v>
      </c>
      <c r="E18" s="31">
        <v>64808.761302949992</v>
      </c>
      <c r="F18" s="32">
        <f t="shared" si="1"/>
        <v>1.15059705127186</v>
      </c>
      <c r="G18" s="20">
        <v>67584.454401339986</v>
      </c>
      <c r="H18" s="32">
        <f t="shared" si="2"/>
        <v>1.0428289793322072</v>
      </c>
      <c r="I18" s="20">
        <v>81382.741616529995</v>
      </c>
      <c r="J18" s="32">
        <f t="shared" si="3"/>
        <v>1.204163625162245</v>
      </c>
      <c r="K18" s="20">
        <v>88691.438982250009</v>
      </c>
      <c r="L18" s="9">
        <f t="shared" si="4"/>
        <v>1.0898064776455689</v>
      </c>
    </row>
    <row r="19" spans="1:12" ht="15.75">
      <c r="A19" s="30" t="s">
        <v>13</v>
      </c>
      <c r="B19" s="31">
        <v>173301.81805174</v>
      </c>
      <c r="C19" s="31">
        <v>181960.14941933</v>
      </c>
      <c r="D19" s="32">
        <f t="shared" si="0"/>
        <v>1.0499609955909697</v>
      </c>
      <c r="E19" s="31">
        <v>198965.46118280001</v>
      </c>
      <c r="F19" s="32">
        <f t="shared" si="1"/>
        <v>1.0934562420273737</v>
      </c>
      <c r="G19" s="20">
        <v>213871.84299566</v>
      </c>
      <c r="H19" s="32">
        <f t="shared" si="2"/>
        <v>1.0749194444314369</v>
      </c>
      <c r="I19" s="20">
        <v>248778.32743167999</v>
      </c>
      <c r="J19" s="32">
        <f t="shared" si="3"/>
        <v>1.1632121552191812</v>
      </c>
      <c r="K19" s="20">
        <v>306133.62079041998</v>
      </c>
      <c r="L19" s="9">
        <f t="shared" si="4"/>
        <v>1.2305477890733509</v>
      </c>
    </row>
    <row r="20" spans="1:12" ht="15.75">
      <c r="A20" s="30" t="s">
        <v>14</v>
      </c>
      <c r="B20" s="31">
        <v>93142.716649399998</v>
      </c>
      <c r="C20" s="31">
        <v>99722.286447530001</v>
      </c>
      <c r="D20" s="32">
        <f t="shared" si="0"/>
        <v>1.070639659597822</v>
      </c>
      <c r="E20" s="31">
        <v>110567.07565116</v>
      </c>
      <c r="F20" s="32">
        <f t="shared" si="1"/>
        <v>1.1087499052615095</v>
      </c>
      <c r="G20" s="20">
        <v>121262.02967421002</v>
      </c>
      <c r="H20" s="32">
        <f t="shared" si="2"/>
        <v>1.0967281983362993</v>
      </c>
      <c r="I20" s="20">
        <v>146440.76677453</v>
      </c>
      <c r="J20" s="32">
        <f t="shared" si="3"/>
        <v>1.2076390867608493</v>
      </c>
      <c r="K20" s="20">
        <v>168373.63400792997</v>
      </c>
      <c r="L20" s="9">
        <f t="shared" si="4"/>
        <v>1.1497729608802805</v>
      </c>
    </row>
    <row r="21" spans="1:12" ht="15.75">
      <c r="A21" s="30" t="s">
        <v>15</v>
      </c>
      <c r="B21" s="31">
        <v>55717.05851001</v>
      </c>
      <c r="C21" s="31">
        <v>58438.81919129</v>
      </c>
      <c r="D21" s="32">
        <f t="shared" si="0"/>
        <v>1.0488496836348784</v>
      </c>
      <c r="E21" s="31">
        <v>65613.19250438</v>
      </c>
      <c r="F21" s="32">
        <f t="shared" si="1"/>
        <v>1.1227672532123869</v>
      </c>
      <c r="G21" s="20">
        <v>69374.176121519995</v>
      </c>
      <c r="H21" s="32">
        <f t="shared" si="2"/>
        <v>1.0573205398729673</v>
      </c>
      <c r="I21" s="20">
        <v>81131.239518789997</v>
      </c>
      <c r="J21" s="32">
        <f t="shared" si="3"/>
        <v>1.169473196722014</v>
      </c>
      <c r="K21" s="20">
        <v>92648.360923570013</v>
      </c>
      <c r="L21" s="9">
        <f t="shared" si="4"/>
        <v>1.1419566799803749</v>
      </c>
    </row>
    <row r="22" spans="1:12" ht="15.75">
      <c r="A22" s="33"/>
      <c r="B22" s="34"/>
      <c r="C22" s="34"/>
      <c r="D22" s="35"/>
      <c r="E22" s="34"/>
      <c r="F22" s="35"/>
      <c r="G22" s="34"/>
      <c r="H22" s="35"/>
      <c r="I22" s="34"/>
      <c r="J22" s="35"/>
      <c r="K22" s="11"/>
      <c r="L22" s="11"/>
    </row>
    <row r="24" spans="1:12" ht="15.75">
      <c r="I24" s="36"/>
      <c r="J24" s="36"/>
      <c r="K24" s="36" t="s">
        <v>17</v>
      </c>
      <c r="L24" s="36"/>
    </row>
    <row r="25" spans="1:12" ht="15" customHeight="1">
      <c r="A25" s="38" t="s">
        <v>16</v>
      </c>
      <c r="B25" s="37" t="s">
        <v>18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2" ht="51" customHeight="1">
      <c r="A26" s="39"/>
      <c r="B26" s="2" t="s">
        <v>27</v>
      </c>
      <c r="C26" s="2" t="s">
        <v>28</v>
      </c>
      <c r="D26" s="3" t="s">
        <v>29</v>
      </c>
      <c r="E26" s="2" t="s">
        <v>30</v>
      </c>
      <c r="F26" s="3" t="s">
        <v>31</v>
      </c>
      <c r="G26" s="2" t="s">
        <v>33</v>
      </c>
      <c r="H26" s="3" t="s">
        <v>32</v>
      </c>
      <c r="I26" s="2" t="s">
        <v>34</v>
      </c>
      <c r="J26" s="3" t="s">
        <v>35</v>
      </c>
      <c r="K26" s="2" t="s">
        <v>37</v>
      </c>
      <c r="L26" s="3" t="s">
        <v>36</v>
      </c>
    </row>
    <row r="27" spans="1:12" ht="31.5">
      <c r="A27" s="4" t="s">
        <v>1</v>
      </c>
      <c r="B27" s="18">
        <v>1216273.7451532099</v>
      </c>
      <c r="C27" s="18">
        <v>1286938.4879366001</v>
      </c>
      <c r="D27" s="8">
        <f t="shared" ref="D27:D41" si="5">C27/B27</f>
        <v>1.0580993736525068</v>
      </c>
      <c r="E27" s="18">
        <v>1438494.35655744</v>
      </c>
      <c r="F27" s="8">
        <f>E27/C27</f>
        <v>1.117764656229868</v>
      </c>
      <c r="G27" s="18">
        <v>1498806.4686863702</v>
      </c>
      <c r="H27" s="8">
        <f>G27/E27</f>
        <v>1.0419272497344148</v>
      </c>
      <c r="I27" s="18">
        <v>1394099.70553525</v>
      </c>
      <c r="J27" s="8">
        <f>I27/G27</f>
        <v>0.93013990442482508</v>
      </c>
      <c r="K27" s="18">
        <v>1794122.0604787099</v>
      </c>
      <c r="L27" s="8">
        <f>K27/I27</f>
        <v>1.2869395591686719</v>
      </c>
    </row>
    <row r="28" spans="1:12" ht="15.75">
      <c r="A28" s="6" t="s">
        <v>2</v>
      </c>
      <c r="B28" s="20">
        <v>160293.86936873998</v>
      </c>
      <c r="C28" s="20">
        <v>165357.09691729001</v>
      </c>
      <c r="D28" s="9">
        <f t="shared" si="5"/>
        <v>1.0315871565674328</v>
      </c>
      <c r="E28" s="20">
        <v>199632.70329580997</v>
      </c>
      <c r="F28" s="9">
        <f t="shared" ref="F28:F41" si="6">E28/C28</f>
        <v>1.2072823423821011</v>
      </c>
      <c r="G28" s="20">
        <v>187833.31947704003</v>
      </c>
      <c r="H28" s="9">
        <f t="shared" ref="H28:H41" si="7">G28/E28</f>
        <v>0.94089453469311612</v>
      </c>
      <c r="I28" s="20">
        <v>164887.68784512999</v>
      </c>
      <c r="J28" s="9">
        <f t="shared" ref="J28:J41" si="8">I28/G28</f>
        <v>0.8778404614485088</v>
      </c>
      <c r="K28" s="20">
        <v>202225.10253707998</v>
      </c>
      <c r="L28" s="9">
        <f t="shared" ref="L28:L41" si="9">K28/I28</f>
        <v>1.2264414959048913</v>
      </c>
    </row>
    <row r="29" spans="1:12" ht="15.75">
      <c r="A29" s="6" t="s">
        <v>3</v>
      </c>
      <c r="B29" s="20">
        <v>17197.374674930001</v>
      </c>
      <c r="C29" s="20">
        <v>20468.64937196</v>
      </c>
      <c r="D29" s="9">
        <f t="shared" si="5"/>
        <v>1.1902194235378729</v>
      </c>
      <c r="E29" s="20">
        <v>19758.4231774</v>
      </c>
      <c r="F29" s="9">
        <f t="shared" si="6"/>
        <v>0.96530175578985988</v>
      </c>
      <c r="G29" s="20">
        <v>21553.299454880002</v>
      </c>
      <c r="H29" s="9">
        <f t="shared" si="7"/>
        <v>1.0908410687110401</v>
      </c>
      <c r="I29" s="20">
        <v>21875.294212139997</v>
      </c>
      <c r="J29" s="9">
        <f t="shared" si="8"/>
        <v>1.0149394647410743</v>
      </c>
      <c r="K29" s="20">
        <v>27676.035509000001</v>
      </c>
      <c r="L29" s="9">
        <f t="shared" si="9"/>
        <v>1.2651731785001914</v>
      </c>
    </row>
    <row r="30" spans="1:12" ht="15.75">
      <c r="A30" s="6" t="s">
        <v>4</v>
      </c>
      <c r="B30" s="20">
        <v>27930.5525557</v>
      </c>
      <c r="C30" s="20">
        <v>27216.182118200002</v>
      </c>
      <c r="D30" s="9">
        <f t="shared" si="5"/>
        <v>0.97442333315549778</v>
      </c>
      <c r="E30" s="20">
        <v>28742.79705334</v>
      </c>
      <c r="F30" s="9">
        <f t="shared" si="6"/>
        <v>1.0560921781207189</v>
      </c>
      <c r="G30" s="20">
        <v>29377.42952632</v>
      </c>
      <c r="H30" s="9">
        <f t="shared" si="7"/>
        <v>1.0220797047622843</v>
      </c>
      <c r="I30" s="20">
        <v>30680.290615869999</v>
      </c>
      <c r="J30" s="9">
        <f t="shared" si="8"/>
        <v>1.0443490499528807</v>
      </c>
      <c r="K30" s="20">
        <v>36122.888389840002</v>
      </c>
      <c r="L30" s="9">
        <f t="shared" si="9"/>
        <v>1.177397204026311</v>
      </c>
    </row>
    <row r="31" spans="1:12" ht="15.75">
      <c r="A31" s="6" t="s">
        <v>5</v>
      </c>
      <c r="B31" s="20">
        <v>233871.72748515999</v>
      </c>
      <c r="C31" s="20">
        <v>258016.27829435997</v>
      </c>
      <c r="D31" s="9">
        <f t="shared" si="5"/>
        <v>1.1032384336013084</v>
      </c>
      <c r="E31" s="20">
        <v>281304.39409488998</v>
      </c>
      <c r="F31" s="9">
        <f t="shared" si="6"/>
        <v>1.090258319957478</v>
      </c>
      <c r="G31" s="20">
        <v>299032.50603792001</v>
      </c>
      <c r="H31" s="9">
        <f t="shared" si="7"/>
        <v>1.0630210985508102</v>
      </c>
      <c r="I31" s="20">
        <v>255771.24150367</v>
      </c>
      <c r="J31" s="9">
        <f t="shared" si="8"/>
        <v>0.85532922454669824</v>
      </c>
      <c r="K31" s="20">
        <v>336089.37528287002</v>
      </c>
      <c r="L31" s="9">
        <f t="shared" si="9"/>
        <v>1.3140233175043941</v>
      </c>
    </row>
    <row r="32" spans="1:12" ht="15.75">
      <c r="A32" s="6" t="s">
        <v>6</v>
      </c>
      <c r="B32" s="20">
        <v>61771.712269199998</v>
      </c>
      <c r="C32" s="20">
        <v>63123.507015750001</v>
      </c>
      <c r="D32" s="9">
        <f t="shared" si="5"/>
        <v>1.0218837182407847</v>
      </c>
      <c r="E32" s="20">
        <v>67136.548858910013</v>
      </c>
      <c r="F32" s="9">
        <f t="shared" si="6"/>
        <v>1.0635744437038126</v>
      </c>
      <c r="G32" s="20">
        <v>71138.922790249999</v>
      </c>
      <c r="H32" s="9">
        <f t="shared" si="7"/>
        <v>1.0596154255672439</v>
      </c>
      <c r="I32" s="20">
        <v>61908.112077960002</v>
      </c>
      <c r="J32" s="9">
        <f t="shared" si="8"/>
        <v>0.87024247275283273</v>
      </c>
      <c r="K32" s="20">
        <v>80909.530216279993</v>
      </c>
      <c r="L32" s="9">
        <f t="shared" si="9"/>
        <v>1.3069293748514212</v>
      </c>
    </row>
    <row r="33" spans="1:12" ht="15.75">
      <c r="A33" s="6" t="s">
        <v>7</v>
      </c>
      <c r="B33" s="20">
        <v>33128.375268010001</v>
      </c>
      <c r="C33" s="20">
        <v>34500.188978819999</v>
      </c>
      <c r="D33" s="9">
        <f t="shared" si="5"/>
        <v>1.041409024732181</v>
      </c>
      <c r="E33" s="20">
        <v>37876.871147129998</v>
      </c>
      <c r="F33" s="9">
        <f t="shared" si="6"/>
        <v>1.0978743093373482</v>
      </c>
      <c r="G33" s="20">
        <v>39217.309423430001</v>
      </c>
      <c r="H33" s="9">
        <f t="shared" si="7"/>
        <v>1.0353893612567195</v>
      </c>
      <c r="I33" s="20">
        <v>39398.674533680001</v>
      </c>
      <c r="J33" s="9">
        <f t="shared" si="8"/>
        <v>1.0046246188970231</v>
      </c>
      <c r="K33" s="20">
        <v>46050.001216110002</v>
      </c>
      <c r="L33" s="9">
        <f t="shared" si="9"/>
        <v>1.1688210773878727</v>
      </c>
    </row>
    <row r="34" spans="1:12" ht="15.75">
      <c r="A34" s="6" t="s">
        <v>8</v>
      </c>
      <c r="B34" s="20">
        <v>117696.27755903</v>
      </c>
      <c r="C34" s="20">
        <v>126604.10849415</v>
      </c>
      <c r="D34" s="9">
        <f t="shared" si="5"/>
        <v>1.0756848994706083</v>
      </c>
      <c r="E34" s="20">
        <v>139755.37639056001</v>
      </c>
      <c r="F34" s="9">
        <f t="shared" si="6"/>
        <v>1.103877102037472</v>
      </c>
      <c r="G34" s="20">
        <v>157402.01097164003</v>
      </c>
      <c r="H34" s="9">
        <f t="shared" si="7"/>
        <v>1.1262680194267789</v>
      </c>
      <c r="I34" s="20">
        <v>135683.64422146999</v>
      </c>
      <c r="J34" s="9">
        <f t="shared" si="8"/>
        <v>0.86201976317771978</v>
      </c>
      <c r="K34" s="20">
        <v>198751.37413269002</v>
      </c>
      <c r="L34" s="9">
        <f t="shared" si="9"/>
        <v>1.4648145343758423</v>
      </c>
    </row>
    <row r="35" spans="1:12" ht="15.75">
      <c r="A35" s="6" t="s">
        <v>9</v>
      </c>
      <c r="B35" s="20">
        <v>39061.433534800002</v>
      </c>
      <c r="C35" s="20">
        <v>40402.299172949999</v>
      </c>
      <c r="D35" s="9">
        <f t="shared" si="5"/>
        <v>1.034327097518206</v>
      </c>
      <c r="E35" s="20">
        <v>43223.877326480004</v>
      </c>
      <c r="F35" s="9">
        <f t="shared" si="6"/>
        <v>1.0698370689611421</v>
      </c>
      <c r="G35" s="20">
        <v>46174.573703629998</v>
      </c>
      <c r="H35" s="9">
        <f t="shared" si="7"/>
        <v>1.068265425493014</v>
      </c>
      <c r="I35" s="20">
        <v>45588.855744709996</v>
      </c>
      <c r="J35" s="9">
        <f t="shared" si="8"/>
        <v>0.9873151409544263</v>
      </c>
      <c r="K35" s="20">
        <v>59690.426682959995</v>
      </c>
      <c r="L35" s="9">
        <f t="shared" si="9"/>
        <v>1.3093205720541978</v>
      </c>
    </row>
    <row r="36" spans="1:12" ht="15.75">
      <c r="A36" s="6" t="s">
        <v>10</v>
      </c>
      <c r="B36" s="20">
        <v>143867.46820989001</v>
      </c>
      <c r="C36" s="20">
        <v>151844.95445179997</v>
      </c>
      <c r="D36" s="9">
        <f t="shared" si="5"/>
        <v>1.0554502441807867</v>
      </c>
      <c r="E36" s="20">
        <v>169253.47859145</v>
      </c>
      <c r="F36" s="9">
        <f t="shared" si="6"/>
        <v>1.1146467079034621</v>
      </c>
      <c r="G36" s="20">
        <v>182095.75869128</v>
      </c>
      <c r="H36" s="9">
        <f t="shared" si="7"/>
        <v>1.0758760186597356</v>
      </c>
      <c r="I36" s="20">
        <v>182579.17424709999</v>
      </c>
      <c r="J36" s="9">
        <f t="shared" si="8"/>
        <v>1.0026547326488782</v>
      </c>
      <c r="K36" s="20">
        <v>221686.05721015</v>
      </c>
      <c r="L36" s="9">
        <f t="shared" si="9"/>
        <v>1.2141913672482894</v>
      </c>
    </row>
    <row r="37" spans="1:12" ht="15.75">
      <c r="A37" s="6" t="s">
        <v>11</v>
      </c>
      <c r="B37" s="20">
        <v>74012.444812870002</v>
      </c>
      <c r="C37" s="20">
        <v>75642.138270270007</v>
      </c>
      <c r="D37" s="9">
        <f t="shared" si="5"/>
        <v>1.0220191815244106</v>
      </c>
      <c r="E37" s="20">
        <v>91075.441477029992</v>
      </c>
      <c r="F37" s="9">
        <f t="shared" si="6"/>
        <v>1.2040304988684569</v>
      </c>
      <c r="G37" s="20">
        <v>93195.976421269996</v>
      </c>
      <c r="H37" s="9">
        <f t="shared" si="7"/>
        <v>1.0232832793324951</v>
      </c>
      <c r="I37" s="20">
        <v>84802.096330839995</v>
      </c>
      <c r="J37" s="9">
        <f t="shared" si="8"/>
        <v>0.90993302057926317</v>
      </c>
      <c r="K37" s="20">
        <v>119234.03585358</v>
      </c>
      <c r="L37" s="9">
        <f t="shared" si="9"/>
        <v>1.4060269853284055</v>
      </c>
    </row>
    <row r="38" spans="1:12" ht="15.75">
      <c r="A38" s="6" t="s">
        <v>12</v>
      </c>
      <c r="B38" s="20">
        <v>38902.808505980007</v>
      </c>
      <c r="C38" s="20">
        <v>40963.164979790003</v>
      </c>
      <c r="D38" s="9">
        <f t="shared" si="5"/>
        <v>1.0529616383221609</v>
      </c>
      <c r="E38" s="20">
        <v>43376.926861949993</v>
      </c>
      <c r="F38" s="9">
        <f t="shared" si="6"/>
        <v>1.0589251803016408</v>
      </c>
      <c r="G38" s="20">
        <v>44250.558713109996</v>
      </c>
      <c r="H38" s="9">
        <f t="shared" si="7"/>
        <v>1.0201404736195443</v>
      </c>
      <c r="I38" s="20">
        <v>46573.583493150007</v>
      </c>
      <c r="J38" s="9">
        <f t="shared" si="8"/>
        <v>1.052497072299152</v>
      </c>
      <c r="K38" s="20">
        <v>55971.236328730003</v>
      </c>
      <c r="L38" s="9">
        <f t="shared" si="9"/>
        <v>1.201780754898583</v>
      </c>
    </row>
    <row r="39" spans="1:12" ht="15.75">
      <c r="A39" s="6" t="s">
        <v>13</v>
      </c>
      <c r="B39" s="20">
        <v>151801.89776359001</v>
      </c>
      <c r="C39" s="20">
        <v>158946.40330611001</v>
      </c>
      <c r="D39" s="9">
        <f t="shared" si="5"/>
        <v>1.0470646655132505</v>
      </c>
      <c r="E39" s="20">
        <v>179766.60109120997</v>
      </c>
      <c r="F39" s="9">
        <f t="shared" si="6"/>
        <v>1.1309887946630852</v>
      </c>
      <c r="G39" s="20">
        <v>186281.11407479999</v>
      </c>
      <c r="H39" s="9">
        <f t="shared" si="7"/>
        <v>1.0362387281288401</v>
      </c>
      <c r="I39" s="20">
        <v>182338.75985772</v>
      </c>
      <c r="J39" s="9">
        <f t="shared" si="8"/>
        <v>0.97883653296438322</v>
      </c>
      <c r="K39" s="20">
        <v>237012.34838804</v>
      </c>
      <c r="L39" s="9">
        <f t="shared" si="9"/>
        <v>1.2998462234413688</v>
      </c>
    </row>
    <row r="40" spans="1:12" ht="15.75">
      <c r="A40" s="6" t="s">
        <v>14</v>
      </c>
      <c r="B40" s="20">
        <v>71383.85759657</v>
      </c>
      <c r="C40" s="20">
        <v>76609.147816649987</v>
      </c>
      <c r="D40" s="9">
        <f t="shared" si="5"/>
        <v>1.0731998857446317</v>
      </c>
      <c r="E40" s="20">
        <v>84413.476592949999</v>
      </c>
      <c r="F40" s="9">
        <f t="shared" si="6"/>
        <v>1.1018720217979483</v>
      </c>
      <c r="G40" s="20">
        <v>86039.67756117</v>
      </c>
      <c r="H40" s="9">
        <f t="shared" si="7"/>
        <v>1.0192647078861792</v>
      </c>
      <c r="I40" s="20">
        <v>85924.762525390004</v>
      </c>
      <c r="J40" s="9">
        <f t="shared" si="8"/>
        <v>0.99866439485784575</v>
      </c>
      <c r="K40" s="20">
        <v>109352.49359725</v>
      </c>
      <c r="L40" s="9">
        <f t="shared" si="9"/>
        <v>1.2726540101281898</v>
      </c>
    </row>
    <row r="41" spans="1:12" ht="15.75">
      <c r="A41" s="6" t="s">
        <v>15</v>
      </c>
      <c r="B41" s="20">
        <v>45353.945548739997</v>
      </c>
      <c r="C41" s="20">
        <v>47244.368748499997</v>
      </c>
      <c r="D41" s="9">
        <f t="shared" si="5"/>
        <v>1.0416815599367963</v>
      </c>
      <c r="E41" s="20">
        <v>53177.440598330002</v>
      </c>
      <c r="F41" s="9">
        <f t="shared" si="6"/>
        <v>1.1255826251254204</v>
      </c>
      <c r="G41" s="20">
        <v>55214.011839630002</v>
      </c>
      <c r="H41" s="9">
        <f t="shared" si="7"/>
        <v>1.0382976543885032</v>
      </c>
      <c r="I41" s="20">
        <v>56087.528326420004</v>
      </c>
      <c r="J41" s="9">
        <f t="shared" si="8"/>
        <v>1.0158205581823532</v>
      </c>
      <c r="K41" s="20">
        <v>63351.155134129993</v>
      </c>
      <c r="L41" s="9">
        <f t="shared" si="9"/>
        <v>1.1295052041772442</v>
      </c>
    </row>
    <row r="42" spans="1:12" ht="15.75">
      <c r="A42" s="10"/>
      <c r="B42" s="21"/>
      <c r="C42" s="21"/>
      <c r="D42" s="11"/>
      <c r="E42" s="21"/>
      <c r="F42" s="11"/>
      <c r="G42" s="21"/>
      <c r="H42" s="11"/>
      <c r="I42" s="21"/>
      <c r="J42" s="11"/>
      <c r="K42" s="11"/>
      <c r="L42" s="11"/>
    </row>
    <row r="43" spans="1:12" ht="15.75">
      <c r="A43" s="10"/>
      <c r="B43" s="21"/>
      <c r="C43" s="21"/>
      <c r="D43" s="11"/>
      <c r="E43" s="21"/>
      <c r="F43" s="11"/>
      <c r="G43" s="21"/>
      <c r="H43" s="11"/>
      <c r="I43" s="21"/>
      <c r="J43" s="11"/>
      <c r="K43" s="11"/>
      <c r="L43" s="11"/>
    </row>
    <row r="44" spans="1:12" ht="15.75">
      <c r="I44" s="36"/>
      <c r="J44" s="36"/>
      <c r="K44" s="36" t="s">
        <v>17</v>
      </c>
      <c r="L44" s="36"/>
    </row>
    <row r="45" spans="1:12" ht="15" customHeight="1">
      <c r="A45" s="38" t="s">
        <v>16</v>
      </c>
      <c r="B45" s="37" t="s">
        <v>19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</row>
    <row r="46" spans="1:12" ht="51" customHeight="1">
      <c r="A46" s="39"/>
      <c r="B46" s="2" t="s">
        <v>27</v>
      </c>
      <c r="C46" s="2" t="s">
        <v>28</v>
      </c>
      <c r="D46" s="3" t="s">
        <v>29</v>
      </c>
      <c r="E46" s="2" t="s">
        <v>30</v>
      </c>
      <c r="F46" s="3" t="s">
        <v>31</v>
      </c>
      <c r="G46" s="2" t="s">
        <v>33</v>
      </c>
      <c r="H46" s="3" t="s">
        <v>32</v>
      </c>
      <c r="I46" s="2" t="s">
        <v>34</v>
      </c>
      <c r="J46" s="3" t="s">
        <v>35</v>
      </c>
      <c r="K46" s="2" t="s">
        <v>37</v>
      </c>
      <c r="L46" s="3" t="s">
        <v>36</v>
      </c>
    </row>
    <row r="47" spans="1:12" ht="31.5">
      <c r="A47" s="4" t="s">
        <v>1</v>
      </c>
      <c r="B47" s="18">
        <v>238961.48632617001</v>
      </c>
      <c r="C47" s="18">
        <v>258036.47935405999</v>
      </c>
      <c r="D47" s="8">
        <f t="shared" ref="D47:D61" si="10">C47/B47</f>
        <v>1.0798245496425043</v>
      </c>
      <c r="E47" s="18">
        <v>303107.67979461001</v>
      </c>
      <c r="F47" s="8">
        <f>E47/C47</f>
        <v>1.1746698782799094</v>
      </c>
      <c r="G47" s="18">
        <v>371981.06553404999</v>
      </c>
      <c r="H47" s="8">
        <f>G47/E47</f>
        <v>1.2272241527700967</v>
      </c>
      <c r="I47" s="18">
        <v>681014.41411011002</v>
      </c>
      <c r="J47" s="8">
        <f>I47/G47</f>
        <v>1.8307770938082117</v>
      </c>
      <c r="K47" s="18">
        <v>659056.31895365007</v>
      </c>
      <c r="L47" s="8">
        <f>K47/I47</f>
        <v>0.96775678355479033</v>
      </c>
    </row>
    <row r="48" spans="1:12" ht="15.75">
      <c r="A48" s="6" t="s">
        <v>2</v>
      </c>
      <c r="B48" s="20">
        <v>32632.842459089999</v>
      </c>
      <c r="C48" s="20">
        <v>34877.360567889998</v>
      </c>
      <c r="D48" s="9">
        <f t="shared" si="10"/>
        <v>1.0687809562288002</v>
      </c>
      <c r="E48" s="20">
        <v>40052.293373439999</v>
      </c>
      <c r="F48" s="9">
        <f t="shared" ref="F48:F61" si="11">E48/C48</f>
        <v>1.1483751270534597</v>
      </c>
      <c r="G48" s="20">
        <v>50847.10375871</v>
      </c>
      <c r="H48" s="9">
        <f t="shared" ref="H48:H61" si="12">G48/E48</f>
        <v>1.2695179096143443</v>
      </c>
      <c r="I48" s="20">
        <v>96063.652465940002</v>
      </c>
      <c r="J48" s="9">
        <f t="shared" ref="J48:J61" si="13">I48/G48</f>
        <v>1.8892649800035957</v>
      </c>
      <c r="K48" s="20">
        <v>86494.847262210009</v>
      </c>
      <c r="L48" s="9">
        <f t="shared" ref="L48:L61" si="14">K48/I48</f>
        <v>0.90039099120114474</v>
      </c>
    </row>
    <row r="49" spans="1:12" ht="15.75">
      <c r="A49" s="6" t="s">
        <v>3</v>
      </c>
      <c r="B49" s="20">
        <v>9513.0401744999999</v>
      </c>
      <c r="C49" s="20">
        <v>10103.00755973</v>
      </c>
      <c r="D49" s="9">
        <f t="shared" si="10"/>
        <v>1.0620167028003757</v>
      </c>
      <c r="E49" s="20">
        <v>11159.605675209999</v>
      </c>
      <c r="F49" s="9">
        <f t="shared" si="11"/>
        <v>1.1045825324026814</v>
      </c>
      <c r="G49" s="20">
        <v>15104.6486929</v>
      </c>
      <c r="H49" s="9">
        <f t="shared" si="12"/>
        <v>1.3535109691602758</v>
      </c>
      <c r="I49" s="20">
        <v>24929.456201270001</v>
      </c>
      <c r="J49" s="9">
        <f t="shared" si="13"/>
        <v>1.6504492562603055</v>
      </c>
      <c r="K49" s="20">
        <v>26371.387299590002</v>
      </c>
      <c r="L49" s="9">
        <f t="shared" si="14"/>
        <v>1.0578404553504277</v>
      </c>
    </row>
    <row r="50" spans="1:12" ht="15.75">
      <c r="A50" s="6" t="s">
        <v>4</v>
      </c>
      <c r="B50" s="20">
        <v>13488.18062128</v>
      </c>
      <c r="C50" s="20">
        <v>11617.006394209999</v>
      </c>
      <c r="D50" s="9">
        <f t="shared" si="10"/>
        <v>0.86127304492661583</v>
      </c>
      <c r="E50" s="20">
        <v>12450.907476889999</v>
      </c>
      <c r="F50" s="9">
        <f t="shared" si="11"/>
        <v>1.0717827858901432</v>
      </c>
      <c r="G50" s="20">
        <v>16301.4804709</v>
      </c>
      <c r="H50" s="9">
        <f t="shared" si="12"/>
        <v>1.3092604295033925</v>
      </c>
      <c r="I50" s="20">
        <v>25532.263427720001</v>
      </c>
      <c r="J50" s="9">
        <f t="shared" si="13"/>
        <v>1.5662542720152319</v>
      </c>
      <c r="K50" s="20">
        <v>28717.567719070001</v>
      </c>
      <c r="L50" s="9">
        <f t="shared" si="14"/>
        <v>1.1247560483764929</v>
      </c>
    </row>
    <row r="51" spans="1:12" ht="15.75">
      <c r="A51" s="6" t="s">
        <v>5</v>
      </c>
      <c r="B51" s="20">
        <v>25261.731799040001</v>
      </c>
      <c r="C51" s="20">
        <v>26334.838967650001</v>
      </c>
      <c r="D51" s="9">
        <f t="shared" si="10"/>
        <v>1.0424795567123699</v>
      </c>
      <c r="E51" s="20">
        <v>42439.939412719999</v>
      </c>
      <c r="F51" s="9">
        <f t="shared" si="11"/>
        <v>1.6115511268116611</v>
      </c>
      <c r="G51" s="20">
        <v>36908.785532009999</v>
      </c>
      <c r="H51" s="9">
        <f t="shared" si="12"/>
        <v>0.86967102316238898</v>
      </c>
      <c r="I51" s="20">
        <v>81634.42428644</v>
      </c>
      <c r="J51" s="9">
        <f t="shared" si="13"/>
        <v>2.2117884159488437</v>
      </c>
      <c r="K51" s="20">
        <v>72757.731166229991</v>
      </c>
      <c r="L51" s="9">
        <f t="shared" si="14"/>
        <v>0.89126286860230253</v>
      </c>
    </row>
    <row r="52" spans="1:12" ht="15.75">
      <c r="A52" s="6" t="s">
        <v>6</v>
      </c>
      <c r="B52" s="20">
        <v>11398.874909</v>
      </c>
      <c r="C52" s="20">
        <v>15212.67566755</v>
      </c>
      <c r="D52" s="9">
        <f t="shared" si="10"/>
        <v>1.3345769463211503</v>
      </c>
      <c r="E52" s="20">
        <v>18290.63903409</v>
      </c>
      <c r="F52" s="9">
        <f t="shared" si="11"/>
        <v>1.2023288627066158</v>
      </c>
      <c r="G52" s="20">
        <v>22798.7037466</v>
      </c>
      <c r="H52" s="9">
        <f t="shared" si="12"/>
        <v>1.246468409556817</v>
      </c>
      <c r="I52" s="20">
        <v>35071.061317539999</v>
      </c>
      <c r="J52" s="9">
        <f t="shared" si="13"/>
        <v>1.5382919005985238</v>
      </c>
      <c r="K52" s="20">
        <v>35697.937802230001</v>
      </c>
      <c r="L52" s="9">
        <f t="shared" si="14"/>
        <v>1.0178744657600791</v>
      </c>
    </row>
    <row r="53" spans="1:12" ht="15.75">
      <c r="A53" s="12" t="s">
        <v>7</v>
      </c>
      <c r="B53" s="20">
        <v>14980.88368429</v>
      </c>
      <c r="C53" s="20">
        <v>15935.859191959998</v>
      </c>
      <c r="D53" s="9">
        <f t="shared" si="10"/>
        <v>1.0637462734372241</v>
      </c>
      <c r="E53" s="20">
        <v>19090.722691040002</v>
      </c>
      <c r="F53" s="9">
        <f t="shared" si="11"/>
        <v>1.1979726013562986</v>
      </c>
      <c r="G53" s="20">
        <v>25103.95799309</v>
      </c>
      <c r="H53" s="9">
        <f t="shared" si="12"/>
        <v>1.3149820674348927</v>
      </c>
      <c r="I53" s="20">
        <v>36769.831070169996</v>
      </c>
      <c r="J53" s="9">
        <f t="shared" si="13"/>
        <v>1.4647025413399388</v>
      </c>
      <c r="K53" s="20">
        <v>39008.19450112</v>
      </c>
      <c r="L53" s="9">
        <f t="shared" si="14"/>
        <v>1.0608749990359871</v>
      </c>
    </row>
    <row r="54" spans="1:12" ht="15.75">
      <c r="A54" s="6" t="s">
        <v>8</v>
      </c>
      <c r="B54" s="20">
        <v>15685.097254320001</v>
      </c>
      <c r="C54" s="20">
        <v>18213.466604990001</v>
      </c>
      <c r="D54" s="9">
        <f t="shared" si="10"/>
        <v>1.1611956438442634</v>
      </c>
      <c r="E54" s="20">
        <v>16839.184474850001</v>
      </c>
      <c r="F54" s="9">
        <f t="shared" si="11"/>
        <v>0.92454582315683476</v>
      </c>
      <c r="G54" s="20">
        <v>23721.928224400002</v>
      </c>
      <c r="H54" s="9">
        <f t="shared" si="12"/>
        <v>1.4087337934820807</v>
      </c>
      <c r="I54" s="20">
        <v>50640.535989529999</v>
      </c>
      <c r="J54" s="9">
        <f t="shared" si="13"/>
        <v>2.1347563111434567</v>
      </c>
      <c r="K54" s="20">
        <v>46321.507781220003</v>
      </c>
      <c r="L54" s="9">
        <f t="shared" si="14"/>
        <v>0.91471203604158213</v>
      </c>
    </row>
    <row r="55" spans="1:12" ht="15.75">
      <c r="A55" s="6" t="s">
        <v>9</v>
      </c>
      <c r="B55" s="20">
        <v>14757.83788282</v>
      </c>
      <c r="C55" s="20">
        <v>17565.504952679999</v>
      </c>
      <c r="D55" s="9">
        <f t="shared" si="10"/>
        <v>1.1902492148344088</v>
      </c>
      <c r="E55" s="20">
        <v>20273.82685677</v>
      </c>
      <c r="F55" s="9">
        <f t="shared" si="11"/>
        <v>1.1541841188958697</v>
      </c>
      <c r="G55" s="20">
        <v>25418.293048750002</v>
      </c>
      <c r="H55" s="9">
        <f t="shared" si="12"/>
        <v>1.2537491430860337</v>
      </c>
      <c r="I55" s="20">
        <v>36137.255830249997</v>
      </c>
      <c r="J55" s="9">
        <f t="shared" si="13"/>
        <v>1.4217026989555115</v>
      </c>
      <c r="K55" s="20">
        <v>37038.765559719999</v>
      </c>
      <c r="L55" s="9">
        <f t="shared" si="14"/>
        <v>1.0249468231263803</v>
      </c>
    </row>
    <row r="56" spans="1:12" ht="15.75">
      <c r="A56" s="6" t="s">
        <v>10</v>
      </c>
      <c r="B56" s="20">
        <v>21185.533505539999</v>
      </c>
      <c r="C56" s="20">
        <v>22925.202622159999</v>
      </c>
      <c r="D56" s="9">
        <f t="shared" si="10"/>
        <v>1.0821158983872214</v>
      </c>
      <c r="E56" s="20">
        <v>26074.57214823</v>
      </c>
      <c r="F56" s="9">
        <f t="shared" si="11"/>
        <v>1.1373758643697112</v>
      </c>
      <c r="G56" s="20">
        <v>32444.521598490002</v>
      </c>
      <c r="H56" s="9">
        <f t="shared" si="12"/>
        <v>1.2442973719395203</v>
      </c>
      <c r="I56" s="20">
        <v>66492.513639280005</v>
      </c>
      <c r="J56" s="9">
        <f t="shared" si="13"/>
        <v>2.0494219166533996</v>
      </c>
      <c r="K56" s="20">
        <v>62989.864180889999</v>
      </c>
      <c r="L56" s="9">
        <f t="shared" si="14"/>
        <v>0.94732264932272259</v>
      </c>
    </row>
    <row r="57" spans="1:12" ht="15.75">
      <c r="A57" s="6" t="s">
        <v>11</v>
      </c>
      <c r="B57" s="20">
        <v>15413.426960889999</v>
      </c>
      <c r="C57" s="20">
        <v>15763.92981016</v>
      </c>
      <c r="D57" s="9">
        <f t="shared" si="10"/>
        <v>1.0227400986269546</v>
      </c>
      <c r="E57" s="20">
        <v>17417.568551099997</v>
      </c>
      <c r="F57" s="9">
        <f t="shared" si="11"/>
        <v>1.1049001588343925</v>
      </c>
      <c r="G57" s="20">
        <v>24899.197164509998</v>
      </c>
      <c r="H57" s="9">
        <f t="shared" si="12"/>
        <v>1.4295449500577682</v>
      </c>
      <c r="I57" s="20">
        <v>45188.03559788</v>
      </c>
      <c r="J57" s="9">
        <f t="shared" si="13"/>
        <v>1.814839060846855</v>
      </c>
      <c r="K57" s="20">
        <v>40412.649505410001</v>
      </c>
      <c r="L57" s="9">
        <f t="shared" si="14"/>
        <v>0.89432189230429759</v>
      </c>
    </row>
    <row r="58" spans="1:12" ht="15.75">
      <c r="A58" s="6" t="s">
        <v>12</v>
      </c>
      <c r="B58" s="20">
        <v>15805.46388356</v>
      </c>
      <c r="C58" s="20">
        <v>15314.55673769</v>
      </c>
      <c r="D58" s="9">
        <f t="shared" si="10"/>
        <v>0.9689406682722792</v>
      </c>
      <c r="E58" s="20">
        <v>21618.760392830001</v>
      </c>
      <c r="F58" s="9">
        <f t="shared" si="11"/>
        <v>1.4116478043158112</v>
      </c>
      <c r="G58" s="20">
        <v>23056.068464189997</v>
      </c>
      <c r="H58" s="9">
        <f t="shared" si="12"/>
        <v>1.0664842962891012</v>
      </c>
      <c r="I58" s="20">
        <v>34443.025518690003</v>
      </c>
      <c r="J58" s="9">
        <f t="shared" si="13"/>
        <v>1.4938811260118303</v>
      </c>
      <c r="K58" s="20">
        <v>32281.754633099998</v>
      </c>
      <c r="L58" s="9">
        <f t="shared" si="14"/>
        <v>0.93725084097454725</v>
      </c>
    </row>
    <row r="59" spans="1:12" ht="15.75">
      <c r="A59" s="6" t="s">
        <v>13</v>
      </c>
      <c r="B59" s="20">
        <v>19992.546906470001</v>
      </c>
      <c r="C59" s="20">
        <v>21830.653473360002</v>
      </c>
      <c r="D59" s="9">
        <f t="shared" si="10"/>
        <v>1.0919395900626925</v>
      </c>
      <c r="E59" s="20">
        <v>18709.650883689999</v>
      </c>
      <c r="F59" s="9">
        <f t="shared" si="11"/>
        <v>0.85703576883401267</v>
      </c>
      <c r="G59" s="20">
        <v>26115.469970409998</v>
      </c>
      <c r="H59" s="9">
        <f t="shared" si="12"/>
        <v>1.3958288229298799</v>
      </c>
      <c r="I59" s="20">
        <v>63640.584812859997</v>
      </c>
      <c r="J59" s="9">
        <f t="shared" si="13"/>
        <v>2.4368921901450613</v>
      </c>
      <c r="K59" s="20">
        <v>65927.839019289997</v>
      </c>
      <c r="L59" s="9">
        <f t="shared" si="14"/>
        <v>1.0359401820890843</v>
      </c>
    </row>
    <row r="60" spans="1:12" ht="15.75">
      <c r="A60" s="6" t="s">
        <v>14</v>
      </c>
      <c r="B60" s="20">
        <v>18710.018635910001</v>
      </c>
      <c r="C60" s="20">
        <v>21142.238429779998</v>
      </c>
      <c r="D60" s="9">
        <f t="shared" si="10"/>
        <v>1.1299955837137359</v>
      </c>
      <c r="E60" s="20">
        <v>26218.648219369999</v>
      </c>
      <c r="F60" s="9">
        <f t="shared" si="11"/>
        <v>1.2401074893961843</v>
      </c>
      <c r="G60" s="20">
        <v>35133.30319911</v>
      </c>
      <c r="H60" s="9">
        <f t="shared" si="12"/>
        <v>1.3400119985268335</v>
      </c>
      <c r="I60" s="20">
        <v>59602.702089629995</v>
      </c>
      <c r="J60" s="9">
        <f t="shared" si="13"/>
        <v>1.6964730515615125</v>
      </c>
      <c r="K60" s="20">
        <v>56284.454178019994</v>
      </c>
      <c r="L60" s="9">
        <f t="shared" si="14"/>
        <v>0.94432722351043663</v>
      </c>
    </row>
    <row r="61" spans="1:12" ht="15.75">
      <c r="A61" s="6" t="s">
        <v>15</v>
      </c>
      <c r="B61" s="20">
        <v>10136.00764946</v>
      </c>
      <c r="C61" s="20">
        <v>11200.178374249999</v>
      </c>
      <c r="D61" s="9">
        <f t="shared" si="10"/>
        <v>1.1049891398658025</v>
      </c>
      <c r="E61" s="20">
        <v>12471.360604379999</v>
      </c>
      <c r="F61" s="9">
        <f t="shared" si="11"/>
        <v>1.1134966058266123</v>
      </c>
      <c r="G61" s="20">
        <v>14127.603669979999</v>
      </c>
      <c r="H61" s="9">
        <f t="shared" si="12"/>
        <v>1.1328037187071889</v>
      </c>
      <c r="I61" s="20">
        <v>24869.071862910001</v>
      </c>
      <c r="J61" s="9">
        <f t="shared" si="13"/>
        <v>1.760317775317745</v>
      </c>
      <c r="K61" s="20">
        <v>28751.81834555</v>
      </c>
      <c r="L61" s="9">
        <f t="shared" si="14"/>
        <v>1.1561275187125406</v>
      </c>
    </row>
    <row r="62" spans="1:12" s="23" customFormat="1">
      <c r="A62" s="22"/>
      <c r="B62" s="14"/>
      <c r="C62" s="14"/>
      <c r="E62" s="14"/>
      <c r="G62" s="14"/>
      <c r="I62" s="14"/>
    </row>
    <row r="63" spans="1:12" ht="15.75">
      <c r="I63" s="36"/>
      <c r="J63" s="36"/>
      <c r="K63" s="36" t="s">
        <v>17</v>
      </c>
      <c r="L63" s="36"/>
    </row>
    <row r="64" spans="1:12" ht="15.75">
      <c r="A64" s="38" t="s">
        <v>16</v>
      </c>
      <c r="B64" s="37" t="s">
        <v>20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</row>
    <row r="65" spans="1:19" ht="31.5">
      <c r="A65" s="39"/>
      <c r="B65" s="2" t="s">
        <v>27</v>
      </c>
      <c r="C65" s="2" t="s">
        <v>28</v>
      </c>
      <c r="D65" s="3" t="s">
        <v>29</v>
      </c>
      <c r="E65" s="2" t="s">
        <v>30</v>
      </c>
      <c r="F65" s="3" t="s">
        <v>31</v>
      </c>
      <c r="G65" s="2" t="s">
        <v>33</v>
      </c>
      <c r="H65" s="3" t="s">
        <v>32</v>
      </c>
      <c r="I65" s="2" t="s">
        <v>34</v>
      </c>
      <c r="J65" s="3" t="s">
        <v>35</v>
      </c>
      <c r="K65" s="2" t="s">
        <v>37</v>
      </c>
      <c r="L65" s="3" t="s">
        <v>36</v>
      </c>
      <c r="N65" s="24"/>
      <c r="O65" s="24"/>
      <c r="P65" s="24"/>
      <c r="Q65" s="24"/>
      <c r="R65" s="24"/>
      <c r="S65" s="24"/>
    </row>
    <row r="66" spans="1:19" ht="15.75" customHeight="1">
      <c r="A66" s="4" t="s">
        <v>1</v>
      </c>
      <c r="B66" s="18">
        <f>B7-Расходы!C6</f>
        <v>-15405.188614750048</v>
      </c>
      <c r="C66" s="18">
        <f>C7-Расходы!D6</f>
        <v>8274.6844233197626</v>
      </c>
      <c r="D66" s="8" t="s">
        <v>24</v>
      </c>
      <c r="E66" s="18">
        <f>E7-Расходы!F6</f>
        <v>76834.890329059912</v>
      </c>
      <c r="F66" s="8" t="s">
        <v>24</v>
      </c>
      <c r="G66" s="18">
        <f>G7-Расходы!H6</f>
        <v>19396.450583629776</v>
      </c>
      <c r="H66" s="8" t="s">
        <v>24</v>
      </c>
      <c r="I66" s="18">
        <f>I7-Расходы!J6</f>
        <v>-118005.99790741992</v>
      </c>
      <c r="J66" s="8" t="s">
        <v>24</v>
      </c>
      <c r="K66" s="18">
        <f>K7-Расходы!L6</f>
        <v>93353.590104110073</v>
      </c>
      <c r="L66" s="8" t="s">
        <v>24</v>
      </c>
      <c r="N66" s="24"/>
      <c r="O66" s="24"/>
      <c r="P66" s="24"/>
      <c r="Q66" s="24"/>
      <c r="R66" s="24"/>
      <c r="S66" s="24"/>
    </row>
    <row r="67" spans="1:19" ht="15.75">
      <c r="A67" s="6" t="s">
        <v>2</v>
      </c>
      <c r="B67" s="20">
        <f>B8-Расходы!C7</f>
        <v>10102.326067290007</v>
      </c>
      <c r="C67" s="20">
        <f>C8-Расходы!D7</f>
        <v>11694.28167395998</v>
      </c>
      <c r="D67" s="8" t="s">
        <v>24</v>
      </c>
      <c r="E67" s="20">
        <f>E8-Расходы!F7</f>
        <v>24616.36524993999</v>
      </c>
      <c r="F67" s="8" t="s">
        <v>24</v>
      </c>
      <c r="G67" s="20">
        <f>G8-Расходы!H7</f>
        <v>-16312.881840149988</v>
      </c>
      <c r="H67" s="8" t="s">
        <v>24</v>
      </c>
      <c r="I67" s="20">
        <f>I8-Расходы!J7</f>
        <v>-37345.140689250024</v>
      </c>
      <c r="J67" s="8" t="s">
        <v>24</v>
      </c>
      <c r="K67" s="20">
        <f>K8-Расходы!L7</f>
        <v>-8788.8190538000781</v>
      </c>
      <c r="L67" s="8" t="s">
        <v>24</v>
      </c>
      <c r="N67" s="24"/>
      <c r="O67" s="24"/>
      <c r="P67" s="24"/>
      <c r="Q67" s="24"/>
      <c r="R67" s="24"/>
      <c r="S67" s="24"/>
    </row>
    <row r="68" spans="1:19" ht="15.75">
      <c r="A68" s="6" t="s">
        <v>3</v>
      </c>
      <c r="B68" s="20">
        <f>B9-Расходы!C8</f>
        <v>-362.15406097999949</v>
      </c>
      <c r="C68" s="20">
        <f>C9-Расходы!D8</f>
        <v>144.55317397000181</v>
      </c>
      <c r="D68" s="8" t="s">
        <v>24</v>
      </c>
      <c r="E68" s="20">
        <f>E9-Расходы!F8</f>
        <v>339.90935742999864</v>
      </c>
      <c r="F68" s="8" t="s">
        <v>24</v>
      </c>
      <c r="G68" s="20">
        <f>G9-Расходы!H8</f>
        <v>1744.129436590003</v>
      </c>
      <c r="H68" s="8" t="s">
        <v>24</v>
      </c>
      <c r="I68" s="20">
        <f>I9-Расходы!J8</f>
        <v>128.40220593000413</v>
      </c>
      <c r="J68" s="8" t="s">
        <v>24</v>
      </c>
      <c r="K68" s="20">
        <f>K9-Расходы!L8</f>
        <v>3781.6770985199983</v>
      </c>
      <c r="L68" s="8" t="s">
        <v>24</v>
      </c>
      <c r="N68" s="24"/>
      <c r="O68" s="24"/>
      <c r="P68" s="24"/>
      <c r="Q68" s="24"/>
      <c r="R68" s="24"/>
      <c r="S68" s="24"/>
    </row>
    <row r="69" spans="1:19" ht="15.75">
      <c r="A69" s="6" t="s">
        <v>4</v>
      </c>
      <c r="B69" s="20">
        <f>B10-Расходы!C9</f>
        <v>-4382.7682284399998</v>
      </c>
      <c r="C69" s="20">
        <f>C10-Расходы!D9</f>
        <v>-10062.010684630004</v>
      </c>
      <c r="D69" s="8" t="s">
        <v>24</v>
      </c>
      <c r="E69" s="20">
        <f>E10-Расходы!F9</f>
        <v>-7046.9193296299927</v>
      </c>
      <c r="F69" s="8" t="s">
        <v>24</v>
      </c>
      <c r="G69" s="20">
        <f>G10-Расходы!H9</f>
        <v>1331.2041987200064</v>
      </c>
      <c r="H69" s="8" t="s">
        <v>24</v>
      </c>
      <c r="I69" s="20">
        <f>I10-Расходы!J9</f>
        <v>1742.0326446300096</v>
      </c>
      <c r="J69" s="8" t="s">
        <v>24</v>
      </c>
      <c r="K69" s="20">
        <f>K10-Расходы!L9</f>
        <v>3946.3900167399988</v>
      </c>
      <c r="L69" s="8" t="s">
        <v>24</v>
      </c>
      <c r="N69" s="24"/>
      <c r="O69" s="24"/>
      <c r="P69" s="24"/>
      <c r="Q69" s="24"/>
      <c r="R69" s="24"/>
      <c r="S69" s="24"/>
    </row>
    <row r="70" spans="1:19" ht="15.75">
      <c r="A70" s="6" t="s">
        <v>5</v>
      </c>
      <c r="B70" s="20">
        <f>B11-Расходы!C10</f>
        <v>471.75493672001176</v>
      </c>
      <c r="C70" s="20">
        <f>C11-Расходы!D10</f>
        <v>13650.269235580054</v>
      </c>
      <c r="D70" s="8" t="s">
        <v>24</v>
      </c>
      <c r="E70" s="20">
        <f>E11-Расходы!F10</f>
        <v>5530.8720799000002</v>
      </c>
      <c r="F70" s="8" t="s">
        <v>24</v>
      </c>
      <c r="G70" s="20">
        <f>G11-Расходы!H10</f>
        <v>14905.257531239942</v>
      </c>
      <c r="H70" s="8" t="s">
        <v>24</v>
      </c>
      <c r="I70" s="20">
        <f>I11-Расходы!J10</f>
        <v>-21968.29307951004</v>
      </c>
      <c r="J70" s="8" t="s">
        <v>24</v>
      </c>
      <c r="K70" s="20">
        <f>K11-Расходы!L10</f>
        <v>12848.927166460024</v>
      </c>
      <c r="L70" s="8" t="s">
        <v>24</v>
      </c>
      <c r="N70" s="24"/>
      <c r="O70" s="24"/>
      <c r="P70" s="24"/>
      <c r="Q70" s="24"/>
      <c r="R70" s="24"/>
      <c r="S70" s="24"/>
    </row>
    <row r="71" spans="1:19" ht="15.75">
      <c r="A71" s="6" t="s">
        <v>6</v>
      </c>
      <c r="B71" s="20">
        <f>B12-Расходы!C11</f>
        <v>-7945.4146547099808</v>
      </c>
      <c r="C71" s="20">
        <f>C12-Расходы!D11</f>
        <v>188.85641184000997</v>
      </c>
      <c r="D71" s="8" t="s">
        <v>24</v>
      </c>
      <c r="E71" s="20">
        <f>E12-Расходы!F11</f>
        <v>1714.2222504400124</v>
      </c>
      <c r="F71" s="8" t="s">
        <v>24</v>
      </c>
      <c r="G71" s="20">
        <f>G12-Расходы!H11</f>
        <v>-1630.9361827399989</v>
      </c>
      <c r="H71" s="8" t="s">
        <v>24</v>
      </c>
      <c r="I71" s="20">
        <f>I12-Расходы!J11</f>
        <v>-15329.952285859996</v>
      </c>
      <c r="J71" s="8" t="s">
        <v>24</v>
      </c>
      <c r="K71" s="20">
        <f>K12-Расходы!L11</f>
        <v>-4083.00107862</v>
      </c>
      <c r="L71" s="8" t="s">
        <v>24</v>
      </c>
      <c r="N71" s="24"/>
      <c r="O71" s="24"/>
      <c r="P71" s="24"/>
      <c r="Q71" s="24"/>
      <c r="R71" s="24"/>
      <c r="S71" s="24"/>
    </row>
    <row r="72" spans="1:19" ht="15.75">
      <c r="A72" s="6" t="s">
        <v>7</v>
      </c>
      <c r="B72" s="20">
        <f>B13-Расходы!C12</f>
        <v>1662.6286453199937</v>
      </c>
      <c r="C72" s="20">
        <f>C13-Расходы!D12</f>
        <v>-500.62934051999036</v>
      </c>
      <c r="D72" s="8" t="s">
        <v>24</v>
      </c>
      <c r="E72" s="20">
        <f>E13-Расходы!F12</f>
        <v>1982.8344873800015</v>
      </c>
      <c r="F72" s="8" t="s">
        <v>24</v>
      </c>
      <c r="G72" s="20">
        <f>G13-Расходы!H12</f>
        <v>4870.6099106300026</v>
      </c>
      <c r="H72" s="8" t="s">
        <v>24</v>
      </c>
      <c r="I72" s="20">
        <f>I13-Расходы!J12</f>
        <v>547.62839484999131</v>
      </c>
      <c r="J72" s="8" t="s">
        <v>24</v>
      </c>
      <c r="K72" s="20">
        <f>K13-Расходы!L12</f>
        <v>151.45091554999817</v>
      </c>
      <c r="L72" s="8" t="s">
        <v>24</v>
      </c>
      <c r="N72" s="24"/>
      <c r="O72" s="24"/>
      <c r="P72" s="24"/>
      <c r="Q72" s="24"/>
      <c r="R72" s="24"/>
      <c r="S72" s="24"/>
    </row>
    <row r="73" spans="1:19" ht="15.75">
      <c r="A73" s="6" t="s">
        <v>8</v>
      </c>
      <c r="B73" s="20">
        <f>B14-Расходы!C13</f>
        <v>-586.67979932998423</v>
      </c>
      <c r="C73" s="20">
        <f>C14-Расходы!D13</f>
        <v>519.03848097997252</v>
      </c>
      <c r="D73" s="8" t="s">
        <v>24</v>
      </c>
      <c r="E73" s="20">
        <f>E14-Расходы!F13</f>
        <v>3879.618075180013</v>
      </c>
      <c r="F73" s="8" t="s">
        <v>24</v>
      </c>
      <c r="G73" s="20">
        <f>G14-Расходы!H13</f>
        <v>9442.7906759000034</v>
      </c>
      <c r="H73" s="8" t="s">
        <v>24</v>
      </c>
      <c r="I73" s="20">
        <f>I14-Расходы!J13</f>
        <v>-22512.93410319995</v>
      </c>
      <c r="J73" s="8" t="s">
        <v>24</v>
      </c>
      <c r="K73" s="20">
        <f>K14-Расходы!L13</f>
        <v>27628.157244409987</v>
      </c>
      <c r="L73" s="8" t="s">
        <v>24</v>
      </c>
      <c r="N73" s="24"/>
      <c r="O73" s="24"/>
      <c r="P73" s="24"/>
      <c r="Q73" s="24"/>
      <c r="R73" s="24"/>
      <c r="S73" s="24"/>
    </row>
    <row r="74" spans="1:19" ht="15.75">
      <c r="A74" s="6" t="s">
        <v>9</v>
      </c>
      <c r="B74" s="20">
        <f>B15-Расходы!C14</f>
        <v>-2924.7766028999977</v>
      </c>
      <c r="C74" s="20">
        <f>C15-Расходы!D14</f>
        <v>-78.773178590010502</v>
      </c>
      <c r="D74" s="8" t="s">
        <v>24</v>
      </c>
      <c r="E74" s="20">
        <f>E15-Расходы!F14</f>
        <v>1641.824238849993</v>
      </c>
      <c r="F74" s="8" t="s">
        <v>24</v>
      </c>
      <c r="G74" s="20">
        <f>G15-Расходы!H14</f>
        <v>1700.3587503900053</v>
      </c>
      <c r="H74" s="8" t="s">
        <v>24</v>
      </c>
      <c r="I74" s="20">
        <f>I15-Расходы!J14</f>
        <v>566.67478744000255</v>
      </c>
      <c r="J74" s="8" t="s">
        <v>24</v>
      </c>
      <c r="K74" s="20">
        <f>K15-Расходы!L14</f>
        <v>6995.2837838200066</v>
      </c>
      <c r="L74" s="8" t="s">
        <v>24</v>
      </c>
      <c r="N74" s="24"/>
      <c r="O74" s="24"/>
      <c r="P74" s="24"/>
      <c r="Q74" s="24"/>
      <c r="R74" s="24"/>
      <c r="S74" s="24"/>
    </row>
    <row r="75" spans="1:19" ht="15.75">
      <c r="A75" s="6" t="s">
        <v>10</v>
      </c>
      <c r="B75" s="20">
        <f>B16-Расходы!C15</f>
        <v>-3889.5915358499915</v>
      </c>
      <c r="C75" s="20">
        <f>C16-Расходы!D15</f>
        <v>-3678.1087506899494</v>
      </c>
      <c r="D75" s="8" t="s">
        <v>24</v>
      </c>
      <c r="E75" s="20">
        <f>E16-Расходы!F15</f>
        <v>9209.7185646299913</v>
      </c>
      <c r="F75" s="8" t="s">
        <v>24</v>
      </c>
      <c r="G75" s="20">
        <f>G16-Расходы!H15</f>
        <v>-787.20602105002035</v>
      </c>
      <c r="H75" s="8" t="s">
        <v>24</v>
      </c>
      <c r="I75" s="20">
        <f>I16-Расходы!J15</f>
        <v>-11212.492130689992</v>
      </c>
      <c r="J75" s="8" t="s">
        <v>24</v>
      </c>
      <c r="K75" s="20">
        <f>K16-Расходы!L15</f>
        <v>4493.3556262900238</v>
      </c>
      <c r="L75" s="8" t="s">
        <v>24</v>
      </c>
      <c r="N75" s="24"/>
      <c r="O75" s="24"/>
      <c r="P75" s="24"/>
      <c r="Q75" s="24"/>
      <c r="R75" s="24"/>
      <c r="S75" s="24"/>
    </row>
    <row r="76" spans="1:19" ht="15.75">
      <c r="A76" s="6" t="s">
        <v>11</v>
      </c>
      <c r="B76" s="20">
        <f>B17-Расходы!C16</f>
        <v>-685.99669896000705</v>
      </c>
      <c r="C76" s="20">
        <f>C17-Расходы!D16</f>
        <v>-942.4787205199973</v>
      </c>
      <c r="D76" s="8" t="s">
        <v>24</v>
      </c>
      <c r="E76" s="20">
        <f>E17-Расходы!F16</f>
        <v>12292.455219399984</v>
      </c>
      <c r="F76" s="8" t="s">
        <v>24</v>
      </c>
      <c r="G76" s="20">
        <f>G17-Расходы!H16</f>
        <v>1103.4157215000014</v>
      </c>
      <c r="H76" s="8" t="s">
        <v>24</v>
      </c>
      <c r="I76" s="20">
        <f>I17-Расходы!J16</f>
        <v>-2177.9890352899965</v>
      </c>
      <c r="J76" s="8" t="s">
        <v>24</v>
      </c>
      <c r="K76" s="20">
        <f>K17-Расходы!L16</f>
        <v>17656.604493089981</v>
      </c>
      <c r="L76" s="8" t="s">
        <v>24</v>
      </c>
      <c r="N76" s="24"/>
      <c r="O76" s="24"/>
      <c r="P76" s="24"/>
      <c r="Q76" s="24"/>
      <c r="R76" s="24"/>
      <c r="S76" s="24"/>
    </row>
    <row r="77" spans="1:19" ht="15.75">
      <c r="A77" s="6" t="s">
        <v>12</v>
      </c>
      <c r="B77" s="20">
        <f>B18-Расходы!C17</f>
        <v>-73.712526880000951</v>
      </c>
      <c r="C77" s="20">
        <f>C18-Расходы!D17</f>
        <v>-403.60678403999191</v>
      </c>
      <c r="D77" s="8" t="s">
        <v>24</v>
      </c>
      <c r="E77" s="20">
        <f>E18-Расходы!F17</f>
        <v>170.42508469999302</v>
      </c>
      <c r="F77" s="8" t="s">
        <v>24</v>
      </c>
      <c r="G77" s="20">
        <f>G18-Расходы!H17</f>
        <v>-1023.8802433300152</v>
      </c>
      <c r="H77" s="8" t="s">
        <v>24</v>
      </c>
      <c r="I77" s="20">
        <f>I18-Расходы!J17</f>
        <v>-292.54476425000757</v>
      </c>
      <c r="J77" s="8" t="s">
        <v>24</v>
      </c>
      <c r="K77" s="20">
        <f>K18-Расходы!L17</f>
        <v>4773.3688882600109</v>
      </c>
      <c r="L77" s="8" t="s">
        <v>24</v>
      </c>
      <c r="N77" s="24"/>
      <c r="O77" s="24"/>
      <c r="P77" s="24"/>
      <c r="Q77" s="24"/>
      <c r="R77" s="24"/>
      <c r="S77" s="24"/>
    </row>
    <row r="78" spans="1:19" ht="15.75">
      <c r="A78" s="6" t="s">
        <v>13</v>
      </c>
      <c r="B78" s="20">
        <f>B19-Расходы!C18</f>
        <v>-5503.7686473600043</v>
      </c>
      <c r="C78" s="20">
        <f>C19-Расходы!D18</f>
        <v>-294.49864802000229</v>
      </c>
      <c r="D78" s="8" t="s">
        <v>24</v>
      </c>
      <c r="E78" s="20">
        <f>E19-Расходы!F18</f>
        <v>16513.876098389999</v>
      </c>
      <c r="F78" s="8" t="s">
        <v>24</v>
      </c>
      <c r="G78" s="20">
        <f>G19-Расходы!H18</f>
        <v>7411.0626343200274</v>
      </c>
      <c r="H78" s="8" t="s">
        <v>24</v>
      </c>
      <c r="I78" s="20">
        <f>I19-Расходы!J18</f>
        <v>2392.9987158800068</v>
      </c>
      <c r="J78" s="8" t="s">
        <v>24</v>
      </c>
      <c r="K78" s="20">
        <f>K19-Расходы!L18</f>
        <v>27755.07443870994</v>
      </c>
      <c r="L78" s="8" t="s">
        <v>24</v>
      </c>
      <c r="N78" s="24"/>
      <c r="O78" s="24"/>
      <c r="P78" s="24"/>
      <c r="Q78" s="24"/>
      <c r="R78" s="24"/>
      <c r="S78" s="24"/>
    </row>
    <row r="79" spans="1:19" ht="15.75">
      <c r="A79" s="6" t="s">
        <v>14</v>
      </c>
      <c r="B79" s="20">
        <f>B20-Расходы!C19</f>
        <v>-62.536663510007202</v>
      </c>
      <c r="C79" s="20">
        <f>C20-Расходы!D19</f>
        <v>734.74799471998995</v>
      </c>
      <c r="D79" s="8" t="s">
        <v>24</v>
      </c>
      <c r="E79" s="20">
        <f>E20-Расходы!F19</f>
        <v>5325.4349518399977</v>
      </c>
      <c r="F79" s="8" t="s">
        <v>24</v>
      </c>
      <c r="G79" s="20">
        <f>G20-Расходы!H19</f>
        <v>-836.42004731998895</v>
      </c>
      <c r="H79" s="8" t="s">
        <v>24</v>
      </c>
      <c r="I79" s="20">
        <f>I20-Расходы!J19</f>
        <v>-3472.3424099399999</v>
      </c>
      <c r="J79" s="8" t="s">
        <v>24</v>
      </c>
      <c r="K79" s="20">
        <f>K20-Расходы!L19</f>
        <v>3387.7668494799582</v>
      </c>
      <c r="L79" s="8" t="s">
        <v>24</v>
      </c>
      <c r="N79" s="24"/>
      <c r="O79" s="24"/>
      <c r="P79" s="24"/>
      <c r="Q79" s="24"/>
      <c r="R79" s="24"/>
      <c r="S79" s="24"/>
    </row>
    <row r="80" spans="1:19" ht="15.75">
      <c r="A80" s="6" t="s">
        <v>15</v>
      </c>
      <c r="B80" s="20">
        <f>B21-Расходы!C20</f>
        <v>-1224.4988451600002</v>
      </c>
      <c r="C80" s="20">
        <f>C21-Расходы!D20</f>
        <v>-2696.9564407200087</v>
      </c>
      <c r="D80" s="8" t="s">
        <v>24</v>
      </c>
      <c r="E80" s="20">
        <f>E21-Расходы!F20</f>
        <v>664.25400061000983</v>
      </c>
      <c r="F80" s="8" t="s">
        <v>24</v>
      </c>
      <c r="G80" s="20">
        <f>G21-Расходы!H20</f>
        <v>-2521.0539410700148</v>
      </c>
      <c r="H80" s="8" t="s">
        <v>24</v>
      </c>
      <c r="I80" s="20">
        <f>I21-Расходы!J20</f>
        <v>-9072.0461581599957</v>
      </c>
      <c r="J80" s="8" t="s">
        <v>24</v>
      </c>
      <c r="K80" s="20">
        <f>K21-Расходы!L20</f>
        <v>-7192.6462847999937</v>
      </c>
      <c r="L80" s="8" t="s">
        <v>24</v>
      </c>
      <c r="N80" s="24"/>
      <c r="O80" s="24"/>
      <c r="P80" s="24"/>
      <c r="Q80" s="24"/>
      <c r="R80" s="24"/>
      <c r="S80" s="24"/>
    </row>
    <row r="81" spans="1:19">
      <c r="N81" s="24"/>
      <c r="O81" s="24"/>
      <c r="P81" s="24"/>
      <c r="Q81" s="24"/>
      <c r="R81" s="24"/>
      <c r="S81" s="24"/>
    </row>
    <row r="82" spans="1:19" ht="15.75">
      <c r="I82" s="36"/>
      <c r="J82" s="36"/>
      <c r="K82" s="36" t="s">
        <v>25</v>
      </c>
      <c r="L82" s="36" t="s">
        <v>25</v>
      </c>
      <c r="N82" s="24"/>
      <c r="O82" s="24"/>
      <c r="P82" s="24"/>
      <c r="Q82" s="24"/>
      <c r="R82" s="24"/>
      <c r="S82" s="24"/>
    </row>
    <row r="83" spans="1:19" ht="15.75" customHeight="1">
      <c r="A83" s="38" t="s">
        <v>16</v>
      </c>
      <c r="B83" s="37" t="s">
        <v>21</v>
      </c>
      <c r="C83" s="37"/>
      <c r="D83" s="37"/>
      <c r="E83" s="37"/>
      <c r="F83" s="37"/>
      <c r="G83" s="37"/>
      <c r="H83" s="37"/>
      <c r="I83" s="37"/>
      <c r="J83" s="37"/>
      <c r="K83" s="37"/>
      <c r="L83" s="37"/>
      <c r="N83" s="24"/>
      <c r="O83" s="24"/>
      <c r="P83" s="24"/>
      <c r="Q83" s="24"/>
      <c r="R83" s="24"/>
      <c r="S83" s="24"/>
    </row>
    <row r="84" spans="1:19" ht="31.5">
      <c r="A84" s="39"/>
      <c r="B84" s="2" t="s">
        <v>27</v>
      </c>
      <c r="C84" s="2" t="s">
        <v>28</v>
      </c>
      <c r="D84" s="3" t="s">
        <v>29</v>
      </c>
      <c r="E84" s="2" t="s">
        <v>30</v>
      </c>
      <c r="F84" s="3" t="s">
        <v>31</v>
      </c>
      <c r="G84" s="2" t="s">
        <v>33</v>
      </c>
      <c r="H84" s="3" t="s">
        <v>32</v>
      </c>
      <c r="I84" s="2" t="s">
        <v>34</v>
      </c>
      <c r="J84" s="3" t="s">
        <v>35</v>
      </c>
      <c r="K84" s="2" t="s">
        <v>37</v>
      </c>
      <c r="L84" s="3" t="s">
        <v>36</v>
      </c>
      <c r="N84" s="24"/>
      <c r="O84" s="24"/>
      <c r="P84" s="24"/>
      <c r="Q84" s="24"/>
      <c r="R84" s="24"/>
      <c r="S84" s="24"/>
    </row>
    <row r="85" spans="1:19" ht="15.75">
      <c r="A85" s="4" t="s">
        <v>1</v>
      </c>
      <c r="B85" s="8">
        <f>B27/Расходы!C6</f>
        <v>0.81873832682446879</v>
      </c>
      <c r="C85" s="8">
        <f>C27/Расходы!D6</f>
        <v>0.83133316556427683</v>
      </c>
      <c r="D85" s="8" t="s">
        <v>24</v>
      </c>
      <c r="E85" s="8">
        <f>E27/Расходы!F6</f>
        <v>0.86186920689433077</v>
      </c>
      <c r="F85" s="8" t="s">
        <v>24</v>
      </c>
      <c r="G85" s="8">
        <f>G27/Расходы!H6</f>
        <v>0.80448670398903865</v>
      </c>
      <c r="H85" s="8" t="s">
        <v>24</v>
      </c>
      <c r="I85" s="8">
        <f>I27/Расходы!J6</f>
        <v>0.6306099327328637</v>
      </c>
      <c r="J85" s="8" t="s">
        <v>24</v>
      </c>
      <c r="K85" s="8">
        <f>K27/Расходы!L6</f>
        <v>0.75208596256562843</v>
      </c>
      <c r="L85" s="8" t="s">
        <v>24</v>
      </c>
      <c r="N85" s="24"/>
      <c r="O85" s="24"/>
      <c r="P85" s="24"/>
      <c r="Q85" s="24"/>
      <c r="R85" s="24"/>
    </row>
    <row r="86" spans="1:19" ht="15.75">
      <c r="A86" s="6" t="s">
        <v>2</v>
      </c>
      <c r="B86" s="9">
        <f>B28/Расходы!C7</f>
        <v>0.8661177982572742</v>
      </c>
      <c r="C86" s="9">
        <f>C28/Расходы!D7</f>
        <v>0.87348666642232664</v>
      </c>
      <c r="D86" s="9" t="s">
        <v>24</v>
      </c>
      <c r="E86" s="9">
        <f>E28/Расходы!F7</f>
        <v>0.92736269959356254</v>
      </c>
      <c r="F86" s="9" t="s">
        <v>24</v>
      </c>
      <c r="G86" s="9">
        <f>G28/Расходы!H7</f>
        <v>0.73447493641668649</v>
      </c>
      <c r="H86" s="9" t="s">
        <v>24</v>
      </c>
      <c r="I86" s="9">
        <f>I28/Расходы!J7</f>
        <v>0.55167056460359631</v>
      </c>
      <c r="J86" s="9" t="s">
        <v>24</v>
      </c>
      <c r="K86" s="9">
        <f>K28/Расходы!L7</f>
        <v>0.67630816958712969</v>
      </c>
      <c r="L86" s="9" t="s">
        <v>24</v>
      </c>
      <c r="N86" s="24"/>
      <c r="O86" s="24"/>
      <c r="P86" s="24"/>
      <c r="Q86" s="24"/>
      <c r="R86" s="24"/>
    </row>
    <row r="87" spans="1:19" ht="15.75">
      <c r="A87" s="6" t="s">
        <v>3</v>
      </c>
      <c r="B87" s="9">
        <f>B29/Расходы!C8</f>
        <v>0.62239074339112577</v>
      </c>
      <c r="C87" s="9">
        <f>C29/Расходы!D8</f>
        <v>0.67004396286431145</v>
      </c>
      <c r="D87" s="9" t="s">
        <v>24</v>
      </c>
      <c r="E87" s="9">
        <f>E29/Расходы!F8</f>
        <v>0.64820666471050159</v>
      </c>
      <c r="F87" s="9" t="s">
        <v>24</v>
      </c>
      <c r="G87" s="9">
        <f>G29/Расходы!H8</f>
        <v>0.61495884708603832</v>
      </c>
      <c r="H87" s="9" t="s">
        <v>24</v>
      </c>
      <c r="I87" s="9">
        <f>I29/Расходы!J8</f>
        <v>0.46328398442624025</v>
      </c>
      <c r="J87" s="9" t="s">
        <v>24</v>
      </c>
      <c r="K87" s="9">
        <f>K29/Расходы!L8</f>
        <v>0.53864928243944521</v>
      </c>
      <c r="L87" s="9" t="s">
        <v>24</v>
      </c>
      <c r="N87" s="24"/>
      <c r="O87" s="24"/>
      <c r="P87" s="24"/>
      <c r="Q87" s="24"/>
      <c r="R87" s="24"/>
    </row>
    <row r="88" spans="1:19" ht="15.75">
      <c r="A88" s="6" t="s">
        <v>4</v>
      </c>
      <c r="B88" s="9">
        <f>B30/Расходы!C9</f>
        <v>0.60135838942050868</v>
      </c>
      <c r="C88" s="9">
        <f>C30/Расходы!D9</f>
        <v>0.54524588879028235</v>
      </c>
      <c r="D88" s="9" t="s">
        <v>24</v>
      </c>
      <c r="E88" s="9">
        <f>E30/Расходы!F9</f>
        <v>0.596368979264433</v>
      </c>
      <c r="F88" s="9" t="s">
        <v>24</v>
      </c>
      <c r="G88" s="9">
        <f>G30/Расходы!H9</f>
        <v>0.64693612419941593</v>
      </c>
      <c r="H88" s="9" t="s">
        <v>24</v>
      </c>
      <c r="I88" s="9">
        <f>I30/Расходы!J9</f>
        <v>0.55089871339586793</v>
      </c>
      <c r="J88" s="9" t="s">
        <v>24</v>
      </c>
      <c r="K88" s="9">
        <f>K30/Расходы!L9</f>
        <v>0.58111869281473183</v>
      </c>
      <c r="L88" s="9" t="s">
        <v>24</v>
      </c>
      <c r="N88" s="24"/>
      <c r="O88" s="24"/>
      <c r="P88" s="24"/>
      <c r="Q88" s="24"/>
      <c r="R88" s="24"/>
    </row>
    <row r="89" spans="1:19" ht="15.75">
      <c r="A89" s="6" t="s">
        <v>5</v>
      </c>
      <c r="B89" s="9">
        <f>B31/Расходы!C10</f>
        <v>0.89431121582870654</v>
      </c>
      <c r="C89" s="9">
        <f>C31/Расходы!D10</f>
        <v>0.94161800477298574</v>
      </c>
      <c r="D89" s="9" t="s">
        <v>24</v>
      </c>
      <c r="E89" s="9">
        <f>E31/Расходы!F10</f>
        <v>0.88075942792889372</v>
      </c>
      <c r="F89" s="9" t="s">
        <v>24</v>
      </c>
      <c r="G89" s="9">
        <f>G31/Расходы!H10</f>
        <v>0.9282715834079307</v>
      </c>
      <c r="H89" s="9" t="s">
        <v>24</v>
      </c>
      <c r="I89" s="9">
        <f>I31/Расходы!J10</f>
        <v>0.70424447803700319</v>
      </c>
      <c r="J89" s="9" t="s">
        <v>24</v>
      </c>
      <c r="K89" s="9">
        <f>K31/Расходы!L10</f>
        <v>0.84424011448951908</v>
      </c>
      <c r="L89" s="9" t="s">
        <v>24</v>
      </c>
      <c r="N89" s="24"/>
      <c r="O89" s="24"/>
      <c r="P89" s="24"/>
      <c r="Q89" s="24"/>
      <c r="R89" s="24"/>
    </row>
    <row r="90" spans="1:19" ht="15.75">
      <c r="A90" s="6" t="s">
        <v>6</v>
      </c>
      <c r="B90" s="9">
        <f>B32/Расходы!C11</f>
        <v>0.75784433796129902</v>
      </c>
      <c r="C90" s="9">
        <f>C32/Расходы!D11</f>
        <v>0.8060001552514735</v>
      </c>
      <c r="D90" s="9" t="s">
        <v>24</v>
      </c>
      <c r="E90" s="9">
        <f>E32/Расходы!F11</f>
        <v>0.80185641294536747</v>
      </c>
      <c r="F90" s="9" t="s">
        <v>24</v>
      </c>
      <c r="G90" s="9">
        <f>G32/Расходы!H11</f>
        <v>0.74066536564735497</v>
      </c>
      <c r="H90" s="9" t="s">
        <v>24</v>
      </c>
      <c r="I90" s="9">
        <f>I32/Расходы!J11</f>
        <v>0.54815074851107226</v>
      </c>
      <c r="J90" s="9" t="s">
        <v>24</v>
      </c>
      <c r="K90" s="9">
        <f>K32/Расходы!L11</f>
        <v>0.66425560468687261</v>
      </c>
      <c r="L90" s="9" t="s">
        <v>24</v>
      </c>
      <c r="N90" s="24"/>
      <c r="O90" s="24"/>
      <c r="P90" s="24"/>
      <c r="Q90" s="24"/>
      <c r="R90" s="24"/>
    </row>
    <row r="91" spans="1:19" ht="15.75">
      <c r="A91" s="6" t="s">
        <v>7</v>
      </c>
      <c r="B91" s="9">
        <f>B33/Расходы!C12</f>
        <v>0.70289607235773133</v>
      </c>
      <c r="C91" s="9">
        <f>C33/Расходы!D12</f>
        <v>0.66349284642965645</v>
      </c>
      <c r="D91" s="9" t="s">
        <v>24</v>
      </c>
      <c r="E91" s="9">
        <f>E33/Расходы!F12</f>
        <v>0.67870357316065499</v>
      </c>
      <c r="F91" s="9" t="s">
        <v>24</v>
      </c>
      <c r="G91" s="9">
        <f>G33/Расходы!H12</f>
        <v>0.63443774946910336</v>
      </c>
      <c r="H91" s="9" t="s">
        <v>24</v>
      </c>
      <c r="I91" s="9">
        <f>I33/Расходы!J12</f>
        <v>0.51795059883681904</v>
      </c>
      <c r="J91" s="9" t="s">
        <v>24</v>
      </c>
      <c r="K91" s="9">
        <f>K33/Расходы!L12</f>
        <v>0.54058670052881741</v>
      </c>
      <c r="L91" s="9" t="s">
        <v>24</v>
      </c>
      <c r="N91" s="24"/>
      <c r="O91" s="24"/>
      <c r="P91" s="24"/>
      <c r="Q91" s="24"/>
      <c r="R91" s="24"/>
    </row>
    <row r="92" spans="1:19" ht="15.75">
      <c r="A92" s="6" t="s">
        <v>8</v>
      </c>
      <c r="B92" s="9">
        <f>B34/Расходы!C13</f>
        <v>0.88034002897245167</v>
      </c>
      <c r="C92" s="9">
        <f>C34/Расходы!D13</f>
        <v>0.87413323016727895</v>
      </c>
      <c r="D92" s="9" t="s">
        <v>24</v>
      </c>
      <c r="E92" s="9">
        <f>E34/Расходы!F13</f>
        <v>0.91122348051048674</v>
      </c>
      <c r="F92" s="9" t="s">
        <v>24</v>
      </c>
      <c r="G92" s="9">
        <f>G34/Расходы!H13</f>
        <v>0.90200487287227626</v>
      </c>
      <c r="H92" s="9" t="s">
        <v>24</v>
      </c>
      <c r="I92" s="9">
        <f>I34/Расходы!J13</f>
        <v>0.64016986626156369</v>
      </c>
      <c r="J92" s="9" t="s">
        <v>24</v>
      </c>
      <c r="K92" s="9">
        <f>K34/Расходы!L13</f>
        <v>0.89626048065921438</v>
      </c>
      <c r="L92" s="9" t="s">
        <v>24</v>
      </c>
      <c r="N92" s="24"/>
      <c r="O92" s="24"/>
      <c r="P92" s="24"/>
      <c r="Q92" s="24"/>
      <c r="R92" s="24"/>
    </row>
    <row r="93" spans="1:19" ht="15.75">
      <c r="A93" s="6" t="s">
        <v>9</v>
      </c>
      <c r="B93" s="9">
        <f>B35/Расходы!C14</f>
        <v>0.67619578071189834</v>
      </c>
      <c r="C93" s="9">
        <f>C35/Расходы!D14</f>
        <v>0.69244035784675662</v>
      </c>
      <c r="D93" s="9" t="s">
        <v>24</v>
      </c>
      <c r="E93" s="9">
        <f>E35/Расходы!F14</f>
        <v>0.68929582441561354</v>
      </c>
      <c r="F93" s="9" t="s">
        <v>24</v>
      </c>
      <c r="G93" s="9">
        <f>G35/Расходы!H14</f>
        <v>0.65578562501727522</v>
      </c>
      <c r="H93" s="9" t="s">
        <v>24</v>
      </c>
      <c r="I93" s="9">
        <f>I35/Расходы!J14</f>
        <v>0.55859521383791633</v>
      </c>
      <c r="J93" s="9" t="s">
        <v>24</v>
      </c>
      <c r="K93" s="9">
        <f>K35/Расходы!L14</f>
        <v>0.65557110614901326</v>
      </c>
      <c r="L93" s="9" t="s">
        <v>24</v>
      </c>
      <c r="N93" s="24"/>
      <c r="O93" s="24"/>
      <c r="P93" s="24"/>
      <c r="Q93" s="24"/>
      <c r="R93" s="24"/>
    </row>
    <row r="94" spans="1:19" ht="15.75">
      <c r="A94" s="6" t="s">
        <v>10</v>
      </c>
      <c r="B94" s="9">
        <f>B36/Расходы!C15</f>
        <v>0.8520458487995638</v>
      </c>
      <c r="C94" s="9">
        <f>C36/Расходы!D15</f>
        <v>0.84905713384521619</v>
      </c>
      <c r="D94" s="9" t="s">
        <v>24</v>
      </c>
      <c r="E94" s="9">
        <f>E36/Расходы!F15</f>
        <v>0.90897204263239351</v>
      </c>
      <c r="F94" s="9" t="s">
        <v>24</v>
      </c>
      <c r="G94" s="9">
        <f>G36/Расходы!H15</f>
        <v>0.84598472300995498</v>
      </c>
      <c r="H94" s="9" t="s">
        <v>24</v>
      </c>
      <c r="I94" s="9">
        <f>I36/Расходы!J15</f>
        <v>0.69795604234965303</v>
      </c>
      <c r="J94" s="9" t="s">
        <v>24</v>
      </c>
      <c r="K94" s="9">
        <f>K36/Расходы!L15</f>
        <v>0.78149189409248043</v>
      </c>
      <c r="L94" s="9" t="s">
        <v>24</v>
      </c>
      <c r="N94" s="24"/>
      <c r="O94" s="24"/>
      <c r="P94" s="24"/>
      <c r="Q94" s="24"/>
      <c r="R94" s="24"/>
    </row>
    <row r="95" spans="1:19" ht="15.75">
      <c r="A95" s="6" t="s">
        <v>11</v>
      </c>
      <c r="B95" s="9">
        <f>B37/Расходы!C16</f>
        <v>0.80809302694659046</v>
      </c>
      <c r="C95" s="9">
        <f>C37/Расходы!D16</f>
        <v>0.81498821312681369</v>
      </c>
      <c r="D95" s="9" t="s">
        <v>24</v>
      </c>
      <c r="E95" s="9">
        <f>E37/Расходы!F16</f>
        <v>0.94272912269891673</v>
      </c>
      <c r="F95" s="9" t="s">
        <v>24</v>
      </c>
      <c r="G95" s="9">
        <f>G37/Расходы!H16</f>
        <v>0.79222231609964389</v>
      </c>
      <c r="H95" s="9" t="s">
        <v>24</v>
      </c>
      <c r="I95" s="9">
        <f>I37/Расходы!J16</f>
        <v>0.63571504576608284</v>
      </c>
      <c r="J95" s="9" t="s">
        <v>24</v>
      </c>
      <c r="K95" s="9">
        <f>K37/Расходы!L16</f>
        <v>0.82637726556813695</v>
      </c>
      <c r="L95" s="9" t="s">
        <v>24</v>
      </c>
      <c r="N95" s="24"/>
      <c r="O95" s="24"/>
      <c r="P95" s="24"/>
      <c r="Q95" s="24"/>
      <c r="R95" s="24"/>
    </row>
    <row r="96" spans="1:19" ht="15.75">
      <c r="A96" s="6" t="s">
        <v>12</v>
      </c>
      <c r="B96" s="9">
        <f>B38/Расходы!C17</f>
        <v>0.70228169980686472</v>
      </c>
      <c r="C96" s="9">
        <f>C38/Расходы!D17</f>
        <v>0.72207480073809127</v>
      </c>
      <c r="D96" s="9" t="s">
        <v>24</v>
      </c>
      <c r="E96" s="9">
        <f>E38/Расходы!F17</f>
        <v>0.67107121562486849</v>
      </c>
      <c r="F96" s="9" t="s">
        <v>24</v>
      </c>
      <c r="G96" s="9">
        <f>G38/Расходы!H17</f>
        <v>0.64497351440300121</v>
      </c>
      <c r="H96" s="9" t="s">
        <v>24</v>
      </c>
      <c r="I96" s="9">
        <f>I38/Расходы!J17</f>
        <v>0.57022859125364267</v>
      </c>
      <c r="J96" s="9" t="s">
        <v>24</v>
      </c>
      <c r="K96" s="9">
        <f>K38/Расходы!L17</f>
        <v>0.66697477987805298</v>
      </c>
      <c r="L96" s="9" t="s">
        <v>24</v>
      </c>
      <c r="N96" s="24"/>
      <c r="O96" s="24"/>
      <c r="P96" s="24"/>
      <c r="Q96" s="24"/>
      <c r="R96" s="24"/>
    </row>
    <row r="97" spans="1:12" ht="15.75">
      <c r="A97" s="6" t="s">
        <v>13</v>
      </c>
      <c r="B97" s="9">
        <f>B39/Расходы!C18</f>
        <v>0.84897737574076637</v>
      </c>
      <c r="C97" s="9">
        <f>C39/Расходы!D18</f>
        <v>0.87211165801035306</v>
      </c>
      <c r="D97" s="9" t="s">
        <v>24</v>
      </c>
      <c r="E97" s="9">
        <f>E39/Расходы!F18</f>
        <v>0.98528385493632276</v>
      </c>
      <c r="F97" s="9" t="s">
        <v>24</v>
      </c>
      <c r="G97" s="9">
        <f>G39/Расходы!H18</f>
        <v>0.9022590815978595</v>
      </c>
      <c r="H97" s="9" t="s">
        <v>24</v>
      </c>
      <c r="I97" s="9">
        <f>I39/Расходы!J18</f>
        <v>0.7400552654985546</v>
      </c>
      <c r="J97" s="9" t="s">
        <v>24</v>
      </c>
      <c r="K97" s="9">
        <f>K39/Расходы!L18</f>
        <v>0.85140306785204989</v>
      </c>
      <c r="L97" s="9" t="s">
        <v>24</v>
      </c>
    </row>
    <row r="98" spans="1:12" ht="15.75">
      <c r="A98" s="6" t="s">
        <v>14</v>
      </c>
      <c r="B98" s="9">
        <f>B40/Расходы!C19</f>
        <v>0.76587804935113579</v>
      </c>
      <c r="C98" s="9">
        <f>C40/Расходы!D19</f>
        <v>0.77392719340295146</v>
      </c>
      <c r="D98" s="9" t="s">
        <v>24</v>
      </c>
      <c r="E98" s="9">
        <f>E40/Расходы!F19</f>
        <v>0.80209198594806219</v>
      </c>
      <c r="F98" s="9" t="s">
        <v>24</v>
      </c>
      <c r="G98" s="9">
        <f>G40/Расходы!H19</f>
        <v>0.70467461099957229</v>
      </c>
      <c r="H98" s="9" t="s">
        <v>24</v>
      </c>
      <c r="I98" s="9">
        <f>I40/Расходы!J19</f>
        <v>0.5731637679507966</v>
      </c>
      <c r="J98" s="9" t="s">
        <v>24</v>
      </c>
      <c r="K98" s="9">
        <f>K40/Расходы!L19</f>
        <v>0.6627991565618736</v>
      </c>
      <c r="L98" s="9" t="s">
        <v>24</v>
      </c>
    </row>
    <row r="99" spans="1:12" ht="15.75">
      <c r="A99" s="6" t="s">
        <v>15</v>
      </c>
      <c r="B99" s="9">
        <f>B41/Расходы!C20</f>
        <v>0.79649991421638022</v>
      </c>
      <c r="C99" s="9">
        <f>C41/Расходы!D20</f>
        <v>0.77277777635266276</v>
      </c>
      <c r="D99" s="9" t="s">
        <v>24</v>
      </c>
      <c r="E99" s="9">
        <f>E41/Расходы!F20</f>
        <v>0.81875765521931188</v>
      </c>
      <c r="F99" s="9" t="s">
        <v>24</v>
      </c>
      <c r="G99" s="9">
        <f>G41/Расходы!H20</f>
        <v>0.76797879068697883</v>
      </c>
      <c r="H99" s="9" t="s">
        <v>24</v>
      </c>
      <c r="I99" s="9">
        <f>I41/Расходы!J20</f>
        <v>0.62179030293075321</v>
      </c>
      <c r="J99" s="9" t="s">
        <v>24</v>
      </c>
      <c r="K99" s="9">
        <f>K41/Расходы!L20</f>
        <v>0.63452039302763619</v>
      </c>
      <c r="L99" s="9" t="s">
        <v>24</v>
      </c>
    </row>
    <row r="102" spans="1:12" ht="15.75">
      <c r="I102" s="36"/>
      <c r="J102" s="36"/>
      <c r="K102" s="36" t="s">
        <v>25</v>
      </c>
      <c r="L102" s="36" t="s">
        <v>25</v>
      </c>
    </row>
    <row r="103" spans="1:12" ht="15.75" customHeight="1">
      <c r="A103" s="38" t="s">
        <v>16</v>
      </c>
      <c r="B103" s="37" t="s">
        <v>22</v>
      </c>
      <c r="C103" s="37"/>
      <c r="D103" s="37"/>
      <c r="E103" s="37"/>
      <c r="F103" s="37"/>
      <c r="G103" s="37"/>
      <c r="H103" s="37"/>
      <c r="I103" s="37"/>
      <c r="J103" s="37"/>
      <c r="K103" s="37"/>
      <c r="L103" s="37"/>
    </row>
    <row r="104" spans="1:12" ht="31.5">
      <c r="A104" s="39"/>
      <c r="B104" s="2" t="s">
        <v>27</v>
      </c>
      <c r="C104" s="2" t="s">
        <v>28</v>
      </c>
      <c r="D104" s="3" t="s">
        <v>29</v>
      </c>
      <c r="E104" s="2" t="s">
        <v>30</v>
      </c>
      <c r="F104" s="3" t="s">
        <v>31</v>
      </c>
      <c r="G104" s="2" t="s">
        <v>33</v>
      </c>
      <c r="H104" s="3" t="s">
        <v>32</v>
      </c>
      <c r="I104" s="2" t="s">
        <v>34</v>
      </c>
      <c r="J104" s="3" t="s">
        <v>35</v>
      </c>
      <c r="K104" s="2" t="s">
        <v>37</v>
      </c>
      <c r="L104" s="3" t="s">
        <v>36</v>
      </c>
    </row>
    <row r="105" spans="1:12" ht="15.75">
      <c r="A105" s="4" t="s">
        <v>1</v>
      </c>
      <c r="B105" s="8">
        <f>B47/Расходы!C6</f>
        <v>0.160857642672811</v>
      </c>
      <c r="C105" s="8">
        <f>C47/Расходы!D6</f>
        <v>0.16668573146523202</v>
      </c>
      <c r="D105" s="8" t="s">
        <v>24</v>
      </c>
      <c r="E105" s="8">
        <f>E47/Расходы!F6</f>
        <v>0.18160597877724791</v>
      </c>
      <c r="F105" s="8" t="s">
        <v>24</v>
      </c>
      <c r="G105" s="8">
        <f>G47/Расходы!H6</f>
        <v>0.19966141567303194</v>
      </c>
      <c r="H105" s="8" t="s">
        <v>24</v>
      </c>
      <c r="I105" s="8">
        <f>I47/Расходы!J6</f>
        <v>0.30805146301010261</v>
      </c>
      <c r="J105" s="8" t="s">
        <v>24</v>
      </c>
      <c r="K105" s="8">
        <f>K47/Расходы!L6</f>
        <v>0.27627273358032356</v>
      </c>
      <c r="L105" s="8" t="s">
        <v>24</v>
      </c>
    </row>
    <row r="106" spans="1:12" ht="15.75">
      <c r="A106" s="6" t="s">
        <v>2</v>
      </c>
      <c r="B106" s="9">
        <f>B48/Расходы!C7</f>
        <v>0.17632543136459755</v>
      </c>
      <c r="C106" s="9">
        <f>C48/Расходы!D7</f>
        <v>0.1842370843707663</v>
      </c>
      <c r="D106" s="9" t="s">
        <v>24</v>
      </c>
      <c r="E106" s="9">
        <f>E48/Расходы!F7</f>
        <v>0.18605670461051288</v>
      </c>
      <c r="F106" s="9" t="s">
        <v>24</v>
      </c>
      <c r="G106" s="9">
        <f>G48/Расходы!H7</f>
        <v>0.19882480597227692</v>
      </c>
      <c r="H106" s="9" t="s">
        <v>24</v>
      </c>
      <c r="I106" s="9">
        <f>I48/Расходы!J7</f>
        <v>0.32140355708999058</v>
      </c>
      <c r="J106" s="9" t="s">
        <v>24</v>
      </c>
      <c r="K106" s="9">
        <f>K48/Расходы!L7</f>
        <v>0.28926760870301732</v>
      </c>
      <c r="L106" s="9" t="s">
        <v>24</v>
      </c>
    </row>
    <row r="107" spans="1:12" ht="15.75">
      <c r="A107" s="6" t="s">
        <v>3</v>
      </c>
      <c r="B107" s="9">
        <f>B49/Расходы!C8</f>
        <v>0.34428674481041394</v>
      </c>
      <c r="C107" s="9">
        <f>C49/Расходы!D8</f>
        <v>0.33072329781773813</v>
      </c>
      <c r="D107" s="9" t="s">
        <v>24</v>
      </c>
      <c r="E107" s="9">
        <f>E49/Расходы!F8</f>
        <v>0.36610870762634112</v>
      </c>
      <c r="F107" s="9" t="s">
        <v>24</v>
      </c>
      <c r="G107" s="9">
        <f>G49/Расходы!H8</f>
        <v>0.43096591151951474</v>
      </c>
      <c r="H107" s="9" t="s">
        <v>24</v>
      </c>
      <c r="I107" s="9">
        <f>I49/Расходы!J8</f>
        <v>0.52796628408747526</v>
      </c>
      <c r="J107" s="9" t="s">
        <v>24</v>
      </c>
      <c r="K107" s="9">
        <f>K49/Расходы!L8</f>
        <v>0.51325735729879141</v>
      </c>
      <c r="L107" s="9" t="s">
        <v>24</v>
      </c>
    </row>
    <row r="108" spans="1:12" ht="15.75">
      <c r="A108" s="6" t="s">
        <v>4</v>
      </c>
      <c r="B108" s="9">
        <f>B50/Расходы!C9</f>
        <v>0.29040709303728174</v>
      </c>
      <c r="C108" s="9">
        <f>C50/Расходы!D9</f>
        <v>0.23273378128439512</v>
      </c>
      <c r="D108" s="9" t="s">
        <v>24</v>
      </c>
      <c r="E108" s="9">
        <f>E50/Расходы!F9</f>
        <v>0.25833724425389348</v>
      </c>
      <c r="F108" s="9" t="s">
        <v>24</v>
      </c>
      <c r="G108" s="9">
        <f>G50/Расходы!H9</f>
        <v>0.35898364031843105</v>
      </c>
      <c r="H108" s="9" t="s">
        <v>24</v>
      </c>
      <c r="I108" s="9">
        <f>I50/Расходы!J9</f>
        <v>0.45846016416609692</v>
      </c>
      <c r="J108" s="9" t="s">
        <v>24</v>
      </c>
      <c r="K108" s="9">
        <f>K50/Расходы!L9</f>
        <v>0.4619872927553127</v>
      </c>
      <c r="L108" s="9" t="s">
        <v>24</v>
      </c>
    </row>
    <row r="109" spans="1:12" ht="15.75">
      <c r="A109" s="6" t="s">
        <v>5</v>
      </c>
      <c r="B109" s="9">
        <f>B51/Расходы!C10</f>
        <v>9.659932101271923E-2</v>
      </c>
      <c r="C109" s="9">
        <f>C51/Расходы!D10</f>
        <v>9.6107728894710281E-2</v>
      </c>
      <c r="D109" s="9" t="s">
        <v>24</v>
      </c>
      <c r="E109" s="9">
        <f>E51/Расходы!F10</f>
        <v>0.13287875178329178</v>
      </c>
      <c r="F109" s="9" t="s">
        <v>24</v>
      </c>
      <c r="G109" s="9">
        <f>G51/Расходы!H10</f>
        <v>0.11457408842073508</v>
      </c>
      <c r="H109" s="9" t="s">
        <v>24</v>
      </c>
      <c r="I109" s="9">
        <f>I51/Расходы!J10</f>
        <v>0.22477348189526727</v>
      </c>
      <c r="J109" s="9" t="s">
        <v>24</v>
      </c>
      <c r="K109" s="9">
        <f>K51/Расходы!L10</f>
        <v>0.18276387118181656</v>
      </c>
      <c r="L109" s="9" t="s">
        <v>24</v>
      </c>
    </row>
    <row r="110" spans="1:12" ht="15.75">
      <c r="A110" s="6" t="s">
        <v>6</v>
      </c>
      <c r="B110" s="9">
        <f>B52/Расходы!C11</f>
        <v>0.13984674362381319</v>
      </c>
      <c r="C110" s="9">
        <f>C52/Расходы!D11</f>
        <v>0.19424489432718395</v>
      </c>
      <c r="D110" s="9" t="s">
        <v>24</v>
      </c>
      <c r="E110" s="9">
        <f>E52/Расходы!F11</f>
        <v>0.21845725548353787</v>
      </c>
      <c r="F110" s="9" t="s">
        <v>24</v>
      </c>
      <c r="G110" s="9">
        <f>G52/Расходы!H11</f>
        <v>0.23736949597268239</v>
      </c>
      <c r="H110" s="9" t="s">
        <v>24</v>
      </c>
      <c r="I110" s="9">
        <f>I52/Расходы!J11</f>
        <v>0.31052842457993979</v>
      </c>
      <c r="J110" s="9" t="s">
        <v>24</v>
      </c>
      <c r="K110" s="9">
        <f>K52/Расходы!L11</f>
        <v>0.29307493440523524</v>
      </c>
      <c r="L110" s="9" t="s">
        <v>24</v>
      </c>
    </row>
    <row r="111" spans="1:12" ht="15.75">
      <c r="A111" s="6" t="s">
        <v>7</v>
      </c>
      <c r="B111" s="9">
        <f>B53/Расходы!C12</f>
        <v>0.31785453457790391</v>
      </c>
      <c r="C111" s="9">
        <f>C53/Расходы!D12</f>
        <v>0.30647161330237388</v>
      </c>
      <c r="D111" s="9" t="s">
        <v>24</v>
      </c>
      <c r="E111" s="9">
        <f>E53/Расходы!F12</f>
        <v>0.34208057086599714</v>
      </c>
      <c r="F111" s="9" t="s">
        <v>24</v>
      </c>
      <c r="G111" s="9">
        <f>G53/Расходы!H12</f>
        <v>0.40611910521295363</v>
      </c>
      <c r="H111" s="9" t="s">
        <v>24</v>
      </c>
      <c r="I111" s="9">
        <f>I53/Расходы!J12</f>
        <v>0.48339078020613668</v>
      </c>
      <c r="J111" s="9" t="s">
        <v>24</v>
      </c>
      <c r="K111" s="9">
        <f>K53/Расходы!L12</f>
        <v>0.4579220543336206</v>
      </c>
      <c r="L111" s="9" t="s">
        <v>24</v>
      </c>
    </row>
    <row r="112" spans="1:12" ht="15.75">
      <c r="A112" s="6" t="s">
        <v>8</v>
      </c>
      <c r="B112" s="9">
        <f>B54/Расходы!C13</f>
        <v>0.11732077902275495</v>
      </c>
      <c r="C112" s="9">
        <f>C54/Расходы!D13</f>
        <v>0.12575418432569616</v>
      </c>
      <c r="D112" s="9" t="s">
        <v>24</v>
      </c>
      <c r="E112" s="9">
        <f>E54/Расходы!F13</f>
        <v>0.10979370298606575</v>
      </c>
      <c r="F112" s="9" t="s">
        <v>24</v>
      </c>
      <c r="G112" s="9">
        <f>G54/Расходы!H13</f>
        <v>0.13594041601025322</v>
      </c>
      <c r="H112" s="9" t="s">
        <v>24</v>
      </c>
      <c r="I112" s="9">
        <f>I54/Расходы!J13</f>
        <v>0.238927435490427</v>
      </c>
      <c r="J112" s="9" t="s">
        <v>24</v>
      </c>
      <c r="K112" s="9">
        <f>K54/Расходы!L13</f>
        <v>0.2088847788349823</v>
      </c>
      <c r="L112" s="9" t="s">
        <v>24</v>
      </c>
    </row>
    <row r="113" spans="1:12" ht="15.75">
      <c r="A113" s="6" t="s">
        <v>9</v>
      </c>
      <c r="B113" s="9">
        <f>B55/Расходы!C14</f>
        <v>0.25547418017576334</v>
      </c>
      <c r="C113" s="9">
        <f>C55/Расходы!D14</f>
        <v>0.30104882108630304</v>
      </c>
      <c r="D113" s="9" t="s">
        <v>24</v>
      </c>
      <c r="E113" s="9">
        <f>E55/Расходы!F14</f>
        <v>0.32330889919344336</v>
      </c>
      <c r="F113" s="9" t="s">
        <v>24</v>
      </c>
      <c r="G113" s="9">
        <f>G55/Расходы!H14</f>
        <v>0.36099848589476763</v>
      </c>
      <c r="H113" s="9" t="s">
        <v>24</v>
      </c>
      <c r="I113" s="9">
        <f>I55/Расходы!J14</f>
        <v>0.44278580408011936</v>
      </c>
      <c r="J113" s="9" t="s">
        <v>24</v>
      </c>
      <c r="K113" s="9">
        <f>K55/Расходы!L14</f>
        <v>0.40679127052230207</v>
      </c>
      <c r="L113" s="9" t="s">
        <v>24</v>
      </c>
    </row>
    <row r="114" spans="1:12" ht="15.75">
      <c r="A114" s="6" t="s">
        <v>10</v>
      </c>
      <c r="B114" s="9">
        <f>B56/Расходы!C15</f>
        <v>0.12546996275533628</v>
      </c>
      <c r="C114" s="9">
        <f>C56/Расходы!D15</f>
        <v>0.12818869682871617</v>
      </c>
      <c r="D114" s="9" t="s">
        <v>24</v>
      </c>
      <c r="E114" s="9">
        <f>E56/Расходы!F15</f>
        <v>0.14003290983196148</v>
      </c>
      <c r="F114" s="9" t="s">
        <v>24</v>
      </c>
      <c r="G114" s="9">
        <f>G56/Расходы!H15</f>
        <v>0.150731515192635</v>
      </c>
      <c r="H114" s="9" t="s">
        <v>24</v>
      </c>
      <c r="I114" s="9">
        <f>I56/Расходы!J15</f>
        <v>0.25418480424685863</v>
      </c>
      <c r="J114" s="9" t="s">
        <v>24</v>
      </c>
      <c r="K114" s="9">
        <f>K56/Расходы!L15</f>
        <v>0.2220530640801075</v>
      </c>
      <c r="L114" s="9" t="s">
        <v>24</v>
      </c>
    </row>
    <row r="115" spans="1:12" ht="15.75">
      <c r="A115" s="6" t="s">
        <v>11</v>
      </c>
      <c r="B115" s="9">
        <f>B57/Расходы!C16</f>
        <v>0.16828903409335705</v>
      </c>
      <c r="C115" s="9">
        <f>C57/Расходы!D16</f>
        <v>0.16984470933297627</v>
      </c>
      <c r="D115" s="9" t="s">
        <v>24</v>
      </c>
      <c r="E115" s="9">
        <f>E57/Расходы!F16</f>
        <v>0.18029063437335102</v>
      </c>
      <c r="F115" s="9" t="s">
        <v>24</v>
      </c>
      <c r="G115" s="9">
        <f>G57/Расходы!H16</f>
        <v>0.21165827543374316</v>
      </c>
      <c r="H115" s="9" t="s">
        <v>24</v>
      </c>
      <c r="I115" s="9">
        <f>I57/Расходы!J16</f>
        <v>0.33875004700489475</v>
      </c>
      <c r="J115" s="9" t="s">
        <v>24</v>
      </c>
      <c r="K115" s="9">
        <f>K57/Расходы!L16</f>
        <v>0.28008860518363071</v>
      </c>
      <c r="L115" s="9" t="s">
        <v>24</v>
      </c>
    </row>
    <row r="116" spans="1:12" ht="15.75">
      <c r="A116" s="6" t="s">
        <v>12</v>
      </c>
      <c r="B116" s="9">
        <f>B58/Расходы!C17</f>
        <v>0.28532356579541784</v>
      </c>
      <c r="C116" s="9">
        <f>C58/Расходы!D17</f>
        <v>0.26995608152386447</v>
      </c>
      <c r="D116" s="9" t="s">
        <v>24</v>
      </c>
      <c r="E116" s="9">
        <f>E58/Расходы!F17</f>
        <v>0.33445725335247967</v>
      </c>
      <c r="F116" s="9" t="s">
        <v>24</v>
      </c>
      <c r="G116" s="9">
        <f>G58/Расходы!H17</f>
        <v>0.33605346323591551</v>
      </c>
      <c r="H116" s="9" t="s">
        <v>24</v>
      </c>
      <c r="I116" s="9">
        <f>I58/Расходы!J17</f>
        <v>0.42170682277271093</v>
      </c>
      <c r="J116" s="9" t="s">
        <v>24</v>
      </c>
      <c r="K116" s="9">
        <f>K58/Расходы!L17</f>
        <v>0.38468180449030531</v>
      </c>
      <c r="L116" s="9" t="s">
        <v>24</v>
      </c>
    </row>
    <row r="117" spans="1:12" ht="15.75">
      <c r="A117" s="6" t="s">
        <v>13</v>
      </c>
      <c r="B117" s="9">
        <f>B59/Расходы!C18</f>
        <v>0.11181164568484163</v>
      </c>
      <c r="C117" s="9">
        <f>C59/Расходы!D18</f>
        <v>0.11978105197784995</v>
      </c>
      <c r="D117" s="9" t="s">
        <v>24</v>
      </c>
      <c r="E117" s="9">
        <f>E59/Расходы!F18</f>
        <v>0.1025458390785375</v>
      </c>
      <c r="F117" s="9" t="s">
        <v>24</v>
      </c>
      <c r="G117" s="9">
        <f>G59/Расходы!H18</f>
        <v>0.12649119084362501</v>
      </c>
      <c r="H117" s="9" t="s">
        <v>24</v>
      </c>
      <c r="I117" s="9">
        <f>I59/Расходы!J18</f>
        <v>0.25829697386839134</v>
      </c>
      <c r="J117" s="9" t="s">
        <v>24</v>
      </c>
      <c r="K117" s="9">
        <f>K59/Расходы!L18</f>
        <v>0.23682801668198672</v>
      </c>
      <c r="L117" s="9" t="s">
        <v>24</v>
      </c>
    </row>
    <row r="118" spans="1:12" ht="15.75">
      <c r="A118" s="6" t="s">
        <v>14</v>
      </c>
      <c r="B118" s="9">
        <f>B60/Расходы!C19</f>
        <v>0.20073995800533323</v>
      </c>
      <c r="C118" s="9">
        <f>C60/Расходы!D19</f>
        <v>0.21358484876214054</v>
      </c>
      <c r="D118" s="9" t="s">
        <v>24</v>
      </c>
      <c r="E118" s="9">
        <f>E60/Расходы!F19</f>
        <v>0.24912808319168864</v>
      </c>
      <c r="F118" s="9" t="s">
        <v>24</v>
      </c>
      <c r="G118" s="9">
        <f>G60/Расходы!H19</f>
        <v>0.28774569439037551</v>
      </c>
      <c r="H118" s="9" t="s">
        <v>24</v>
      </c>
      <c r="I118" s="9">
        <f>I60/Расходы!J19</f>
        <v>0.39758165522594896</v>
      </c>
      <c r="J118" s="9" t="s">
        <v>24</v>
      </c>
      <c r="K118" s="9">
        <f>K60/Расходы!L19</f>
        <v>0.34114712458349677</v>
      </c>
      <c r="L118" s="9" t="s">
        <v>24</v>
      </c>
    </row>
    <row r="119" spans="1:12" ht="15.75">
      <c r="A119" s="6" t="s">
        <v>15</v>
      </c>
      <c r="B119" s="9">
        <f>B61/Расходы!C20</f>
        <v>0.17800720809649057</v>
      </c>
      <c r="C119" s="9">
        <f>C61/Расходы!D20</f>
        <v>0.18320170568647715</v>
      </c>
      <c r="D119" s="9" t="s">
        <v>24</v>
      </c>
      <c r="E119" s="9">
        <f>E61/Расходы!F20</f>
        <v>0.19201792810911134</v>
      </c>
      <c r="F119" s="9" t="s">
        <v>24</v>
      </c>
      <c r="G119" s="9">
        <f>G61/Расходы!H20</f>
        <v>0.19650265612448692</v>
      </c>
      <c r="H119" s="9" t="s">
        <v>24</v>
      </c>
      <c r="I119" s="9">
        <f>I61/Расходы!J20</f>
        <v>0.27570028825751403</v>
      </c>
      <c r="J119" s="9" t="s">
        <v>24</v>
      </c>
      <c r="K119" s="9">
        <f>K61/Расходы!L20</f>
        <v>0.28797604460804799</v>
      </c>
      <c r="L119" s="9" t="s">
        <v>24</v>
      </c>
    </row>
    <row r="130" spans="1:1">
      <c r="A130" s="22"/>
    </row>
    <row r="131" spans="1:1">
      <c r="A131" s="22"/>
    </row>
    <row r="132" spans="1:1">
      <c r="A132" s="45"/>
    </row>
    <row r="133" spans="1:1">
      <c r="A133" s="45"/>
    </row>
    <row r="134" spans="1:1">
      <c r="A134" s="45"/>
    </row>
    <row r="135" spans="1:1">
      <c r="A135" s="45"/>
    </row>
    <row r="136" spans="1:1">
      <c r="A136" s="45"/>
    </row>
    <row r="137" spans="1:1">
      <c r="A137" s="45"/>
    </row>
    <row r="138" spans="1:1">
      <c r="A138" s="45"/>
    </row>
    <row r="139" spans="1:1">
      <c r="A139" s="45"/>
    </row>
    <row r="140" spans="1:1">
      <c r="A140" s="45"/>
    </row>
    <row r="141" spans="1:1">
      <c r="A141" s="45"/>
    </row>
    <row r="142" spans="1:1">
      <c r="A142" s="45"/>
    </row>
    <row r="143" spans="1:1">
      <c r="A143" s="45"/>
    </row>
    <row r="144" spans="1:1">
      <c r="A144" s="45"/>
    </row>
    <row r="145" spans="1:1">
      <c r="A145" s="45"/>
    </row>
    <row r="146" spans="1:1">
      <c r="A146" s="45"/>
    </row>
  </sheetData>
  <mergeCells count="25">
    <mergeCell ref="I4:J4"/>
    <mergeCell ref="A25:A26"/>
    <mergeCell ref="B5:L5"/>
    <mergeCell ref="A1:L1"/>
    <mergeCell ref="K4:L4"/>
    <mergeCell ref="K24:L24"/>
    <mergeCell ref="A45:A46"/>
    <mergeCell ref="I24:J24"/>
    <mergeCell ref="I44:J44"/>
    <mergeCell ref="A64:A65"/>
    <mergeCell ref="A5:A6"/>
    <mergeCell ref="A83:A84"/>
    <mergeCell ref="A103:A104"/>
    <mergeCell ref="I63:J63"/>
    <mergeCell ref="I82:J82"/>
    <mergeCell ref="I102:J102"/>
    <mergeCell ref="B103:L103"/>
    <mergeCell ref="K44:L44"/>
    <mergeCell ref="K63:L63"/>
    <mergeCell ref="K82:L82"/>
    <mergeCell ref="K102:L102"/>
    <mergeCell ref="B25:L25"/>
    <mergeCell ref="B45:L45"/>
    <mergeCell ref="B64:L64"/>
    <mergeCell ref="B83:L8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zoomScale="85" zoomScaleNormal="85" workbookViewId="0">
      <selection activeCell="L21" sqref="A21:L23"/>
    </sheetView>
  </sheetViews>
  <sheetFormatPr defaultRowHeight="15"/>
  <cols>
    <col min="1" max="1" width="37.85546875" customWidth="1"/>
    <col min="2" max="3" width="15.28515625" hidden="1" customWidth="1"/>
    <col min="4" max="4" width="15.28515625" customWidth="1"/>
    <col min="5" max="5" width="15.42578125" customWidth="1"/>
    <col min="6" max="6" width="15.28515625" customWidth="1"/>
    <col min="7" max="7" width="15.42578125" customWidth="1"/>
    <col min="8" max="8" width="15.28515625" customWidth="1"/>
    <col min="9" max="9" width="15.42578125" customWidth="1"/>
    <col min="10" max="10" width="16.85546875" customWidth="1"/>
    <col min="11" max="11" width="15.42578125" customWidth="1"/>
    <col min="12" max="12" width="16.28515625" customWidth="1"/>
    <col min="13" max="13" width="15.42578125" customWidth="1"/>
  </cols>
  <sheetData>
    <row r="1" spans="1:13" ht="18.75" customHeight="1">
      <c r="A1" s="41" t="s">
        <v>38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>
      <c r="A2" s="1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3" ht="15.75">
      <c r="A3" s="1"/>
      <c r="B3" s="13"/>
      <c r="C3" s="13"/>
      <c r="D3" s="13"/>
      <c r="E3" s="13"/>
      <c r="F3" s="13"/>
      <c r="G3" s="13"/>
      <c r="H3" s="13"/>
      <c r="I3" s="13"/>
      <c r="J3" s="42"/>
      <c r="K3" s="42"/>
      <c r="L3" s="42" t="s">
        <v>17</v>
      </c>
      <c r="M3" s="42"/>
    </row>
    <row r="4" spans="1:13" ht="15.75" customHeight="1">
      <c r="A4" s="38" t="s">
        <v>16</v>
      </c>
      <c r="B4" s="37" t="s">
        <v>23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31.5">
      <c r="A5" s="39"/>
      <c r="B5" s="2" t="s">
        <v>26</v>
      </c>
      <c r="C5" s="2" t="s">
        <v>27</v>
      </c>
      <c r="D5" s="2" t="s">
        <v>28</v>
      </c>
      <c r="E5" s="3" t="s">
        <v>29</v>
      </c>
      <c r="F5" s="2" t="s">
        <v>30</v>
      </c>
      <c r="G5" s="3" t="s">
        <v>31</v>
      </c>
      <c r="H5" s="2" t="s">
        <v>33</v>
      </c>
      <c r="I5" s="3" t="s">
        <v>32</v>
      </c>
      <c r="J5" s="2" t="s">
        <v>34</v>
      </c>
      <c r="K5" s="3" t="s">
        <v>35</v>
      </c>
      <c r="L5" s="2" t="s">
        <v>37</v>
      </c>
      <c r="M5" s="3" t="s">
        <v>36</v>
      </c>
    </row>
    <row r="6" spans="1:13" ht="15.75">
      <c r="A6" s="4" t="s">
        <v>1</v>
      </c>
      <c r="B6" s="5">
        <v>1449680.3695372702</v>
      </c>
      <c r="C6" s="5">
        <v>1485546.36482038</v>
      </c>
      <c r="D6" s="5">
        <v>1548041.7974941202</v>
      </c>
      <c r="E6" s="8">
        <f t="shared" ref="E6:E20" si="0">D6/C6</f>
        <v>1.0420689883222167</v>
      </c>
      <c r="F6" s="5">
        <v>1669040.2036069101</v>
      </c>
      <c r="G6" s="8">
        <f>F6/D6</f>
        <v>1.0781622345783266</v>
      </c>
      <c r="H6" s="5">
        <v>1863059.3411358502</v>
      </c>
      <c r="I6" s="8">
        <f>H6/F6</f>
        <v>1.1162459341061117</v>
      </c>
      <c r="J6" s="5">
        <v>2210716.37659379</v>
      </c>
      <c r="K6" s="8">
        <f>J6/H6</f>
        <v>1.1866054546850795</v>
      </c>
      <c r="L6" s="43">
        <v>2385527.9180565099</v>
      </c>
      <c r="M6" s="8">
        <f>L6/J6</f>
        <v>1.0790746127877628</v>
      </c>
    </row>
    <row r="7" spans="1:13" ht="15.75">
      <c r="A7" s="6" t="s">
        <v>2</v>
      </c>
      <c r="B7" s="7">
        <v>179677.82539131001</v>
      </c>
      <c r="C7" s="7">
        <v>185071.67234210999</v>
      </c>
      <c r="D7" s="7">
        <v>189306.95026470002</v>
      </c>
      <c r="E7" s="9">
        <f t="shared" si="0"/>
        <v>1.0228845282964807</v>
      </c>
      <c r="F7" s="7">
        <v>215269.28286344002</v>
      </c>
      <c r="G7" s="9">
        <f t="shared" ref="G7:G20" si="1">F7/D7</f>
        <v>1.1371441067664867</v>
      </c>
      <c r="H7" s="7">
        <v>255738.22899039998</v>
      </c>
      <c r="I7" s="9">
        <f t="shared" ref="I7:I20" si="2">H7/F7</f>
        <v>1.1879922002278056</v>
      </c>
      <c r="J7" s="7">
        <v>298887.95673485001</v>
      </c>
      <c r="K7" s="9">
        <f t="shared" ref="K7:M20" si="3">J7/H7</f>
        <v>1.1687261537502467</v>
      </c>
      <c r="L7" s="44">
        <v>299013.24814771005</v>
      </c>
      <c r="M7" s="9">
        <f t="shared" si="3"/>
        <v>1.0004191919079937</v>
      </c>
    </row>
    <row r="8" spans="1:13" ht="15.75">
      <c r="A8" s="6" t="s">
        <v>3</v>
      </c>
      <c r="B8" s="7">
        <v>29843.785182930002</v>
      </c>
      <c r="C8" s="7">
        <v>27631.154315099997</v>
      </c>
      <c r="D8" s="7">
        <v>30548.218484739999</v>
      </c>
      <c r="E8" s="9">
        <f t="shared" si="0"/>
        <v>1.1055715637636561</v>
      </c>
      <c r="F8" s="7">
        <v>30481.672363279999</v>
      </c>
      <c r="G8" s="9">
        <f t="shared" si="1"/>
        <v>0.99782160385250473</v>
      </c>
      <c r="H8" s="7">
        <v>35048.360645609995</v>
      </c>
      <c r="I8" s="9">
        <f t="shared" si="2"/>
        <v>1.1498175109260507</v>
      </c>
      <c r="J8" s="7">
        <v>47217.894309969997</v>
      </c>
      <c r="K8" s="9">
        <f t="shared" si="3"/>
        <v>1.3472211949486517</v>
      </c>
      <c r="L8" s="44">
        <v>51380.436976839999</v>
      </c>
      <c r="M8" s="9">
        <f t="shared" si="3"/>
        <v>1.0881560418502416</v>
      </c>
    </row>
    <row r="9" spans="1:13" ht="15.75">
      <c r="A9" s="6" t="s">
        <v>4</v>
      </c>
      <c r="B9" s="7">
        <v>46907.168859010002</v>
      </c>
      <c r="C9" s="7">
        <v>46445.768525179999</v>
      </c>
      <c r="D9" s="7">
        <v>49915.428392469999</v>
      </c>
      <c r="E9" s="9">
        <f t="shared" si="0"/>
        <v>1.0747034655139567</v>
      </c>
      <c r="F9" s="7">
        <v>48196.331554320001</v>
      </c>
      <c r="G9" s="9">
        <f t="shared" si="1"/>
        <v>0.96555980999234836</v>
      </c>
      <c r="H9" s="7">
        <v>45410.092940279996</v>
      </c>
      <c r="I9" s="9">
        <f t="shared" si="2"/>
        <v>0.94218981976045713</v>
      </c>
      <c r="J9" s="7">
        <v>55691.345559239999</v>
      </c>
      <c r="K9" s="9">
        <f t="shared" si="3"/>
        <v>1.2264089754777896</v>
      </c>
      <c r="L9" s="44">
        <v>62160.94721523</v>
      </c>
      <c r="M9" s="9">
        <f t="shared" si="3"/>
        <v>1.1161688874819546</v>
      </c>
    </row>
    <row r="10" spans="1:13" ht="15.75">
      <c r="A10" s="6" t="s">
        <v>5</v>
      </c>
      <c r="B10" s="7">
        <v>248936.55352649</v>
      </c>
      <c r="C10" s="7">
        <v>261510.44887482998</v>
      </c>
      <c r="D10" s="7">
        <v>274013.74759881001</v>
      </c>
      <c r="E10" s="9">
        <f t="shared" si="0"/>
        <v>1.0478118514108192</v>
      </c>
      <c r="F10" s="7">
        <v>319388.45634202001</v>
      </c>
      <c r="G10" s="9">
        <f t="shared" si="1"/>
        <v>1.1655928183926165</v>
      </c>
      <c r="H10" s="7">
        <v>322139.02847278008</v>
      </c>
      <c r="I10" s="9">
        <f t="shared" si="2"/>
        <v>1.0086119960698097</v>
      </c>
      <c r="J10" s="7">
        <v>363185.29925375001</v>
      </c>
      <c r="K10" s="9">
        <f t="shared" si="3"/>
        <v>1.1274178759884048</v>
      </c>
      <c r="L10" s="44">
        <v>398096.90337457001</v>
      </c>
      <c r="M10" s="9">
        <f t="shared" si="3"/>
        <v>1.0961261488076586</v>
      </c>
    </row>
    <row r="11" spans="1:13" ht="15.75">
      <c r="A11" s="6" t="s">
        <v>6</v>
      </c>
      <c r="B11" s="7">
        <v>74335.443249329997</v>
      </c>
      <c r="C11" s="7">
        <v>81509.762856279995</v>
      </c>
      <c r="D11" s="7">
        <v>78316.991137620003</v>
      </c>
      <c r="E11" s="9">
        <f t="shared" si="0"/>
        <v>0.96082957909852384</v>
      </c>
      <c r="F11" s="7">
        <v>83726.397613139998</v>
      </c>
      <c r="G11" s="9">
        <f t="shared" si="1"/>
        <v>1.0690706626613693</v>
      </c>
      <c r="H11" s="7">
        <v>96047.31919396999</v>
      </c>
      <c r="I11" s="9">
        <f t="shared" si="2"/>
        <v>1.1471569532677033</v>
      </c>
      <c r="J11" s="7">
        <v>112939.93896044001</v>
      </c>
      <c r="K11" s="9">
        <f t="shared" si="3"/>
        <v>1.1758780974652185</v>
      </c>
      <c r="L11" s="44">
        <v>121804.81375753001</v>
      </c>
      <c r="M11" s="9">
        <f t="shared" si="3"/>
        <v>1.0784919389782488</v>
      </c>
    </row>
    <row r="12" spans="1:13" ht="15.75">
      <c r="A12" s="6" t="s">
        <v>7</v>
      </c>
      <c r="B12" s="7">
        <v>47271.777664120003</v>
      </c>
      <c r="C12" s="7">
        <v>47131.256768710002</v>
      </c>
      <c r="D12" s="7">
        <v>51997.831121269992</v>
      </c>
      <c r="E12" s="9">
        <f t="shared" si="0"/>
        <v>1.1032557730518839</v>
      </c>
      <c r="F12" s="7">
        <v>55807.67900004</v>
      </c>
      <c r="G12" s="9">
        <f t="shared" si="1"/>
        <v>1.0732693613678739</v>
      </c>
      <c r="H12" s="7">
        <v>61814.274853989999</v>
      </c>
      <c r="I12" s="9">
        <f t="shared" si="2"/>
        <v>1.1076302752878451</v>
      </c>
      <c r="J12" s="7">
        <v>76066.471632929999</v>
      </c>
      <c r="K12" s="9">
        <f t="shared" si="3"/>
        <v>1.2305648139140153</v>
      </c>
      <c r="L12" s="44">
        <v>85185.227773940001</v>
      </c>
      <c r="M12" s="9">
        <f t="shared" si="3"/>
        <v>1.1198787842429963</v>
      </c>
    </row>
    <row r="13" spans="1:13" ht="15.75">
      <c r="A13" s="6" t="s">
        <v>8</v>
      </c>
      <c r="B13" s="7">
        <v>132909.45105105001</v>
      </c>
      <c r="C13" s="7">
        <v>133694.11100891</v>
      </c>
      <c r="D13" s="7">
        <v>144833.8812951</v>
      </c>
      <c r="E13" s="9">
        <f t="shared" si="0"/>
        <v>1.0833228195477331</v>
      </c>
      <c r="F13" s="7">
        <v>153371.13164847999</v>
      </c>
      <c r="G13" s="9">
        <f t="shared" si="1"/>
        <v>1.0589451188978722</v>
      </c>
      <c r="H13" s="7">
        <v>174502.39539219</v>
      </c>
      <c r="I13" s="9">
        <f t="shared" si="2"/>
        <v>1.1377786257203992</v>
      </c>
      <c r="J13" s="7">
        <v>211949.43931651997</v>
      </c>
      <c r="K13" s="9">
        <f t="shared" si="3"/>
        <v>1.2145932944941451</v>
      </c>
      <c r="L13" s="44">
        <v>221756.26218229003</v>
      </c>
      <c r="M13" s="9">
        <f t="shared" si="3"/>
        <v>1.0462696334436856</v>
      </c>
    </row>
    <row r="14" spans="1:13" ht="15.75">
      <c r="A14" s="6" t="s">
        <v>9</v>
      </c>
      <c r="B14" s="7">
        <v>58688.9300688</v>
      </c>
      <c r="C14" s="7">
        <v>57766.455587279997</v>
      </c>
      <c r="D14" s="7">
        <v>58347.695530900004</v>
      </c>
      <c r="E14" s="9">
        <f t="shared" si="0"/>
        <v>1.0100618938397874</v>
      </c>
      <c r="F14" s="7">
        <v>62707.296048290002</v>
      </c>
      <c r="G14" s="9">
        <f t="shared" si="1"/>
        <v>1.0747176127132771</v>
      </c>
      <c r="H14" s="7">
        <v>70411.079386519996</v>
      </c>
      <c r="I14" s="9">
        <f t="shared" si="2"/>
        <v>1.1228530621428394</v>
      </c>
      <c r="J14" s="7">
        <v>81613.402004440009</v>
      </c>
      <c r="K14" s="9">
        <f t="shared" si="3"/>
        <v>1.1590988622177643</v>
      </c>
      <c r="L14" s="44">
        <v>91051.033401389999</v>
      </c>
      <c r="M14" s="9">
        <f t="shared" si="3"/>
        <v>1.1156382550556654</v>
      </c>
    </row>
    <row r="15" spans="1:13" ht="15.75">
      <c r="A15" s="6" t="s">
        <v>10</v>
      </c>
      <c r="B15" s="7">
        <v>163884.68890427001</v>
      </c>
      <c r="C15" s="7">
        <v>168849.44444314</v>
      </c>
      <c r="D15" s="7">
        <v>178839.50137032996</v>
      </c>
      <c r="E15" s="9">
        <f t="shared" si="0"/>
        <v>1.0591654711102949</v>
      </c>
      <c r="F15" s="7">
        <v>186203.17309351999</v>
      </c>
      <c r="G15" s="9">
        <f t="shared" si="1"/>
        <v>1.0411747497994963</v>
      </c>
      <c r="H15" s="7">
        <v>215247.10049538</v>
      </c>
      <c r="I15" s="9">
        <f t="shared" si="2"/>
        <v>1.1559797661840745</v>
      </c>
      <c r="J15" s="7">
        <v>261591.22232462</v>
      </c>
      <c r="K15" s="9">
        <f t="shared" si="3"/>
        <v>1.215306602145076</v>
      </c>
      <c r="L15" s="44">
        <v>283670.32196486997</v>
      </c>
      <c r="M15" s="9">
        <f t="shared" si="3"/>
        <v>1.0844030600264218</v>
      </c>
    </row>
    <row r="16" spans="1:13" ht="15.75">
      <c r="A16" s="6" t="s">
        <v>11</v>
      </c>
      <c r="B16" s="7">
        <v>96594.047912189999</v>
      </c>
      <c r="C16" s="7">
        <v>91589.015552490004</v>
      </c>
      <c r="D16" s="7">
        <v>92813.781907419994</v>
      </c>
      <c r="E16" s="9">
        <f t="shared" si="0"/>
        <v>1.0133724153223165</v>
      </c>
      <c r="F16" s="7">
        <v>96608.282574630008</v>
      </c>
      <c r="G16" s="9">
        <f t="shared" si="1"/>
        <v>1.0408829442053655</v>
      </c>
      <c r="H16" s="7">
        <v>117638.66597460001</v>
      </c>
      <c r="I16" s="9">
        <f t="shared" si="2"/>
        <v>1.2176871675958425</v>
      </c>
      <c r="J16" s="7">
        <v>133396.39653903001</v>
      </c>
      <c r="K16" s="9">
        <f t="shared" si="3"/>
        <v>1.1339502657045799</v>
      </c>
      <c r="L16" s="44">
        <v>144285.23244962</v>
      </c>
      <c r="M16" s="9">
        <f t="shared" si="3"/>
        <v>1.0816276615643365</v>
      </c>
    </row>
    <row r="17" spans="1:13" ht="15.75">
      <c r="A17" s="6" t="s">
        <v>12</v>
      </c>
      <c r="B17" s="7">
        <v>51468.993261820004</v>
      </c>
      <c r="C17" s="7">
        <v>55394.877179169998</v>
      </c>
      <c r="D17" s="7">
        <v>56729.808238589998</v>
      </c>
      <c r="E17" s="9">
        <f t="shared" si="0"/>
        <v>1.0240984568862257</v>
      </c>
      <c r="F17" s="7">
        <v>64638.336218249999</v>
      </c>
      <c r="G17" s="9">
        <f t="shared" si="1"/>
        <v>1.1394069224841885</v>
      </c>
      <c r="H17" s="7">
        <v>68608.334644670002</v>
      </c>
      <c r="I17" s="9">
        <f t="shared" si="2"/>
        <v>1.0614186357305886</v>
      </c>
      <c r="J17" s="7">
        <v>81675.286380780002</v>
      </c>
      <c r="K17" s="9">
        <f t="shared" si="3"/>
        <v>1.1904572061657692</v>
      </c>
      <c r="L17" s="44">
        <v>83918.070093989998</v>
      </c>
      <c r="M17" s="9">
        <f t="shared" si="3"/>
        <v>1.0274597594032773</v>
      </c>
    </row>
    <row r="18" spans="1:13" ht="15.75">
      <c r="A18" s="6" t="s">
        <v>13</v>
      </c>
      <c r="B18" s="7">
        <v>173301.26961318002</v>
      </c>
      <c r="C18" s="7">
        <v>178805.58669910001</v>
      </c>
      <c r="D18" s="7">
        <v>182254.64806735</v>
      </c>
      <c r="E18" s="9">
        <f t="shared" si="0"/>
        <v>1.0192894496862348</v>
      </c>
      <c r="F18" s="7">
        <v>182451.58508441001</v>
      </c>
      <c r="G18" s="9">
        <f t="shared" si="1"/>
        <v>1.0010805596408561</v>
      </c>
      <c r="H18" s="7">
        <v>206460.78036133997</v>
      </c>
      <c r="I18" s="9">
        <f t="shared" si="2"/>
        <v>1.1315921441067354</v>
      </c>
      <c r="J18" s="7">
        <v>246385.32871579999</v>
      </c>
      <c r="K18" s="9">
        <f t="shared" si="3"/>
        <v>1.1933759442572365</v>
      </c>
      <c r="L18" s="44">
        <v>278378.54635171004</v>
      </c>
      <c r="M18" s="9">
        <f t="shared" si="3"/>
        <v>1.1298503356618832</v>
      </c>
    </row>
    <row r="19" spans="1:13" ht="15.75">
      <c r="A19" s="6" t="s">
        <v>14</v>
      </c>
      <c r="B19" s="7">
        <v>92718.003301539997</v>
      </c>
      <c r="C19" s="7">
        <v>93205.253312910005</v>
      </c>
      <c r="D19" s="7">
        <v>98987.538452810011</v>
      </c>
      <c r="E19" s="9">
        <f t="shared" si="0"/>
        <v>1.0620381892047184</v>
      </c>
      <c r="F19" s="7">
        <v>105241.64069932001</v>
      </c>
      <c r="G19" s="9">
        <f t="shared" si="1"/>
        <v>1.0631807027860531</v>
      </c>
      <c r="H19" s="7">
        <v>122098.44972153001</v>
      </c>
      <c r="I19" s="9">
        <f t="shared" si="2"/>
        <v>1.1601724270944298</v>
      </c>
      <c r="J19" s="7">
        <v>149913.10918447</v>
      </c>
      <c r="K19" s="9">
        <f t="shared" si="3"/>
        <v>1.2278051811990807</v>
      </c>
      <c r="L19" s="44">
        <v>164985.86715845001</v>
      </c>
      <c r="M19" s="9">
        <f t="shared" si="3"/>
        <v>1.1005432950859073</v>
      </c>
    </row>
    <row r="20" spans="1:13" ht="15.75">
      <c r="A20" s="6" t="s">
        <v>15</v>
      </c>
      <c r="B20" s="7">
        <v>53142.431551230002</v>
      </c>
      <c r="C20" s="7">
        <v>56941.55735517</v>
      </c>
      <c r="D20" s="7">
        <v>61135.775632010009</v>
      </c>
      <c r="E20" s="9">
        <f t="shared" si="0"/>
        <v>1.0736582993450423</v>
      </c>
      <c r="F20" s="7">
        <v>64948.93850376999</v>
      </c>
      <c r="G20" s="9">
        <f t="shared" si="1"/>
        <v>1.0623720371965553</v>
      </c>
      <c r="H20" s="7">
        <v>71895.23006259001</v>
      </c>
      <c r="I20" s="9">
        <f t="shared" si="2"/>
        <v>1.1069500398134577</v>
      </c>
      <c r="J20" s="7">
        <v>90203.285676949992</v>
      </c>
      <c r="K20" s="9">
        <f t="shared" si="3"/>
        <v>1.2546490997861957</v>
      </c>
      <c r="L20" s="44">
        <v>99841.007208370007</v>
      </c>
      <c r="M20" s="9">
        <f t="shared" si="3"/>
        <v>1.1068444620292006</v>
      </c>
    </row>
    <row r="23" spans="1:13" ht="15.75">
      <c r="L23" s="26"/>
    </row>
  </sheetData>
  <mergeCells count="5">
    <mergeCell ref="J3:K3"/>
    <mergeCell ref="A4:A5"/>
    <mergeCell ref="A1:M1"/>
    <mergeCell ref="B4:M4"/>
    <mergeCell ref="L3:M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Расходы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Киселев А.О.</cp:lastModifiedBy>
  <cp:lastPrinted>2014-11-14T11:06:07Z</cp:lastPrinted>
  <dcterms:created xsi:type="dcterms:W3CDTF">2014-11-14T10:09:21Z</dcterms:created>
  <dcterms:modified xsi:type="dcterms:W3CDTF">2022-03-01T08:18:54Z</dcterms:modified>
</cp:coreProperties>
</file>